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480" yWindow="855" windowWidth="28215" windowHeight="11670"/>
  </bookViews>
  <sheets>
    <sheet name="Форма 2" sheetId="1" r:id="rId1"/>
  </sheets>
  <definedNames>
    <definedName name="_xlnm.Print_Titles" localSheetId="0">'Форма 2'!$13:$13</definedName>
    <definedName name="_xlnm.Print_Area" localSheetId="0">'Форма 2'!$A$1:$S$80</definedName>
  </definedNames>
  <calcPr calcId="145621"/>
</workbook>
</file>

<file path=xl/calcChain.xml><?xml version="1.0" encoding="utf-8"?>
<calcChain xmlns="http://schemas.openxmlformats.org/spreadsheetml/2006/main">
  <c r="K73" i="1" l="1"/>
  <c r="J73" i="1"/>
  <c r="D73" i="1"/>
  <c r="I73" i="1" s="1"/>
  <c r="K72" i="1"/>
  <c r="J72" i="1"/>
  <c r="D72" i="1"/>
  <c r="I72" i="1" s="1"/>
  <c r="K71" i="1"/>
  <c r="J71" i="1"/>
  <c r="D71" i="1"/>
  <c r="I71" i="1" s="1"/>
  <c r="K70" i="1"/>
  <c r="J70" i="1"/>
  <c r="D70" i="1"/>
  <c r="I70" i="1" s="1"/>
  <c r="K69" i="1"/>
  <c r="J69" i="1"/>
  <c r="D69" i="1"/>
  <c r="I69" i="1" s="1"/>
  <c r="K68" i="1"/>
  <c r="J68" i="1"/>
  <c r="D68" i="1"/>
  <c r="I68" i="1" s="1"/>
  <c r="K67" i="1"/>
  <c r="J67" i="1"/>
  <c r="D67" i="1"/>
  <c r="I67" i="1" s="1"/>
  <c r="K66" i="1"/>
  <c r="J66" i="1"/>
  <c r="D66" i="1"/>
  <c r="I66" i="1" s="1"/>
  <c r="K65" i="1"/>
  <c r="J65" i="1"/>
  <c r="D65" i="1"/>
  <c r="I65" i="1" s="1"/>
  <c r="K64" i="1"/>
  <c r="J64" i="1"/>
  <c r="D64" i="1"/>
  <c r="I64" i="1" s="1"/>
  <c r="S63" i="1"/>
  <c r="R63" i="1"/>
  <c r="Q63" i="1"/>
  <c r="P63" i="1"/>
  <c r="O63" i="1"/>
  <c r="N63" i="1"/>
  <c r="M63" i="1"/>
  <c r="L63" i="1"/>
  <c r="H63" i="1"/>
  <c r="G63" i="1"/>
  <c r="F63" i="1"/>
  <c r="E63" i="1"/>
  <c r="C63" i="1"/>
  <c r="K62" i="1"/>
  <c r="J62" i="1"/>
  <c r="D62" i="1"/>
  <c r="I62" i="1" s="1"/>
  <c r="K61" i="1"/>
  <c r="J61" i="1"/>
  <c r="D61" i="1"/>
  <c r="I61" i="1" s="1"/>
  <c r="K60" i="1"/>
  <c r="J60" i="1"/>
  <c r="D60" i="1"/>
  <c r="I60" i="1" s="1"/>
  <c r="K59" i="1"/>
  <c r="J59" i="1"/>
  <c r="D59" i="1"/>
  <c r="I59" i="1" s="1"/>
  <c r="K58" i="1"/>
  <c r="J58" i="1"/>
  <c r="D58" i="1"/>
  <c r="I58" i="1" s="1"/>
  <c r="K57" i="1"/>
  <c r="J57" i="1"/>
  <c r="D57" i="1"/>
  <c r="I57" i="1" s="1"/>
  <c r="K56" i="1"/>
  <c r="J56" i="1"/>
  <c r="D56" i="1"/>
  <c r="I56" i="1" s="1"/>
  <c r="K55" i="1"/>
  <c r="J55" i="1"/>
  <c r="D55" i="1"/>
  <c r="I55" i="1" s="1"/>
  <c r="K54" i="1"/>
  <c r="J54" i="1"/>
  <c r="D54" i="1"/>
  <c r="I54" i="1" s="1"/>
  <c r="K53" i="1"/>
  <c r="J53" i="1"/>
  <c r="D53" i="1"/>
  <c r="I53" i="1" s="1"/>
  <c r="K52" i="1"/>
  <c r="J52" i="1"/>
  <c r="D52" i="1"/>
  <c r="I52" i="1" s="1"/>
  <c r="S51" i="1"/>
  <c r="R51" i="1"/>
  <c r="Q51" i="1"/>
  <c r="P51" i="1"/>
  <c r="O51" i="1"/>
  <c r="N51" i="1"/>
  <c r="M51" i="1"/>
  <c r="L51" i="1"/>
  <c r="H51" i="1"/>
  <c r="G51" i="1"/>
  <c r="F51" i="1"/>
  <c r="E51" i="1"/>
  <c r="C51" i="1"/>
  <c r="K50" i="1"/>
  <c r="J50" i="1"/>
  <c r="D50" i="1"/>
  <c r="I50" i="1" s="1"/>
  <c r="K49" i="1"/>
  <c r="J49" i="1"/>
  <c r="D49" i="1"/>
  <c r="I49" i="1" s="1"/>
  <c r="K48" i="1"/>
  <c r="J48" i="1"/>
  <c r="D48" i="1"/>
  <c r="I48" i="1" s="1"/>
  <c r="K47" i="1"/>
  <c r="J47" i="1"/>
  <c r="D47" i="1"/>
  <c r="I47" i="1" s="1"/>
  <c r="K46" i="1"/>
  <c r="J46" i="1"/>
  <c r="D46" i="1"/>
  <c r="I46" i="1" s="1"/>
  <c r="K45" i="1"/>
  <c r="J45" i="1"/>
  <c r="D45" i="1"/>
  <c r="I45" i="1" s="1"/>
  <c r="K44" i="1"/>
  <c r="J44" i="1"/>
  <c r="D44" i="1"/>
  <c r="I44" i="1" s="1"/>
  <c r="K43" i="1"/>
  <c r="J43" i="1"/>
  <c r="D43" i="1"/>
  <c r="I43" i="1" s="1"/>
  <c r="K42" i="1"/>
  <c r="J42" i="1"/>
  <c r="D42" i="1"/>
  <c r="I42" i="1" s="1"/>
  <c r="K41" i="1"/>
  <c r="J41" i="1"/>
  <c r="D41" i="1"/>
  <c r="I41" i="1" s="1"/>
  <c r="K40" i="1"/>
  <c r="J40" i="1"/>
  <c r="D40" i="1"/>
  <c r="I40" i="1" s="1"/>
  <c r="K39" i="1"/>
  <c r="J39" i="1"/>
  <c r="D39" i="1"/>
  <c r="I39" i="1" s="1"/>
  <c r="S38" i="1"/>
  <c r="R38" i="1"/>
  <c r="Q38" i="1"/>
  <c r="P38" i="1"/>
  <c r="O38" i="1"/>
  <c r="N38" i="1"/>
  <c r="M38" i="1"/>
  <c r="L38" i="1"/>
  <c r="H38" i="1"/>
  <c r="G38" i="1"/>
  <c r="F38" i="1"/>
  <c r="E38" i="1"/>
  <c r="C38" i="1"/>
  <c r="K37" i="1"/>
  <c r="J37" i="1"/>
  <c r="D37" i="1"/>
  <c r="I37" i="1" s="1"/>
  <c r="K36" i="1"/>
  <c r="J36" i="1"/>
  <c r="D36" i="1"/>
  <c r="I36" i="1" s="1"/>
  <c r="K35" i="1"/>
  <c r="J35" i="1"/>
  <c r="D35" i="1"/>
  <c r="I35" i="1" s="1"/>
  <c r="K34" i="1"/>
  <c r="J34" i="1"/>
  <c r="D34" i="1"/>
  <c r="I34" i="1" s="1"/>
  <c r="K33" i="1"/>
  <c r="J33" i="1"/>
  <c r="D33" i="1"/>
  <c r="I33" i="1" s="1"/>
  <c r="K32" i="1"/>
  <c r="J32" i="1"/>
  <c r="D32" i="1"/>
  <c r="I32" i="1" s="1"/>
  <c r="K31" i="1"/>
  <c r="J31" i="1"/>
  <c r="D31" i="1"/>
  <c r="I31" i="1" s="1"/>
  <c r="S30" i="1"/>
  <c r="R30" i="1"/>
  <c r="Q30" i="1"/>
  <c r="P30" i="1"/>
  <c r="O30" i="1"/>
  <c r="N30" i="1"/>
  <c r="M30" i="1"/>
  <c r="L30" i="1"/>
  <c r="H30" i="1"/>
  <c r="G30" i="1"/>
  <c r="F30" i="1"/>
  <c r="E30" i="1"/>
  <c r="C30" i="1"/>
  <c r="K29" i="1"/>
  <c r="J29" i="1"/>
  <c r="D29" i="1"/>
  <c r="I29" i="1" s="1"/>
  <c r="K28" i="1"/>
  <c r="J28" i="1"/>
  <c r="D28" i="1"/>
  <c r="I28" i="1" s="1"/>
  <c r="K27" i="1"/>
  <c r="J27" i="1"/>
  <c r="D27" i="1"/>
  <c r="I27" i="1" s="1"/>
  <c r="K26" i="1"/>
  <c r="J26" i="1"/>
  <c r="D26" i="1"/>
  <c r="I26" i="1" s="1"/>
  <c r="K25" i="1"/>
  <c r="J25" i="1"/>
  <c r="D25" i="1"/>
  <c r="I25" i="1" s="1"/>
  <c r="K24" i="1"/>
  <c r="J24" i="1"/>
  <c r="D24" i="1"/>
  <c r="I24" i="1" s="1"/>
  <c r="K23" i="1"/>
  <c r="J23" i="1"/>
  <c r="D23" i="1"/>
  <c r="I23" i="1" s="1"/>
  <c r="K22" i="1"/>
  <c r="J22" i="1"/>
  <c r="D22" i="1"/>
  <c r="I22" i="1" s="1"/>
  <c r="K21" i="1"/>
  <c r="J21" i="1"/>
  <c r="D21" i="1"/>
  <c r="I21" i="1" s="1"/>
  <c r="S20" i="1"/>
  <c r="R20" i="1"/>
  <c r="Q20" i="1"/>
  <c r="P20" i="1"/>
  <c r="O20" i="1"/>
  <c r="N20" i="1"/>
  <c r="M20" i="1"/>
  <c r="L20" i="1"/>
  <c r="H20" i="1"/>
  <c r="G20" i="1"/>
  <c r="F20" i="1"/>
  <c r="E20" i="1"/>
  <c r="C20" i="1"/>
  <c r="K19" i="1"/>
  <c r="J19" i="1"/>
  <c r="D19" i="1"/>
  <c r="I19" i="1" s="1"/>
  <c r="K18" i="1"/>
  <c r="J18" i="1"/>
  <c r="D18" i="1"/>
  <c r="I18" i="1" s="1"/>
  <c r="K17" i="1"/>
  <c r="J17" i="1"/>
  <c r="D17" i="1"/>
  <c r="I17" i="1" s="1"/>
  <c r="S16" i="1"/>
  <c r="R16" i="1"/>
  <c r="Q16" i="1"/>
  <c r="P16" i="1"/>
  <c r="O16" i="1"/>
  <c r="N16" i="1"/>
  <c r="M16" i="1"/>
  <c r="L16" i="1"/>
  <c r="H16" i="1"/>
  <c r="G16" i="1"/>
  <c r="F16" i="1"/>
  <c r="E16" i="1"/>
  <c r="C16" i="1"/>
  <c r="C14" i="1" l="1"/>
  <c r="F14" i="1"/>
  <c r="M14" i="1"/>
  <c r="Q14" i="1"/>
  <c r="J30" i="1"/>
  <c r="G14" i="1"/>
  <c r="K63" i="1"/>
  <c r="K20" i="1"/>
  <c r="J63" i="1"/>
  <c r="P14" i="1"/>
  <c r="K38" i="1"/>
  <c r="E14" i="1"/>
  <c r="L14" i="1"/>
  <c r="N14" i="1"/>
  <c r="R14" i="1"/>
  <c r="K16" i="1"/>
  <c r="J16" i="1"/>
  <c r="D20" i="1"/>
  <c r="D51" i="1"/>
  <c r="K51" i="1"/>
  <c r="D38" i="1"/>
  <c r="D63" i="1"/>
  <c r="H14" i="1"/>
  <c r="J38" i="1"/>
  <c r="O14" i="1"/>
  <c r="S14" i="1"/>
  <c r="J20" i="1"/>
  <c r="K30" i="1"/>
  <c r="J51" i="1"/>
  <c r="D16" i="1"/>
  <c r="I20" i="1"/>
  <c r="D30" i="1"/>
  <c r="I38" i="1"/>
  <c r="I51" i="1"/>
  <c r="I63" i="1"/>
  <c r="I16" i="1"/>
  <c r="I30" i="1"/>
  <c r="K14" i="1" l="1"/>
  <c r="I14" i="1"/>
  <c r="J14" i="1"/>
  <c r="D14" i="1"/>
</calcChain>
</file>

<file path=xl/sharedStrings.xml><?xml version="1.0" encoding="utf-8"?>
<sst xmlns="http://schemas.openxmlformats.org/spreadsheetml/2006/main" count="155" uniqueCount="124">
  <si>
    <t>№ п/п</t>
  </si>
  <si>
    <t>в том числе:</t>
  </si>
  <si>
    <t>Выкуп жилых помещений у собственников</t>
  </si>
  <si>
    <t>Договор о развитии застроенной территории</t>
  </si>
  <si>
    <t>Переселение в свободный жилищный фонд</t>
  </si>
  <si>
    <t>Строительство домов</t>
  </si>
  <si>
    <t>Приобретение жилых помещений у лиц, не являющихся застройщиками</t>
  </si>
  <si>
    <t>в строящихся домах</t>
  </si>
  <si>
    <t>в домах, введенных в эксплуатацию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</si>
  <si>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</si>
  <si>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</si>
  <si>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</si>
  <si>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</si>
  <si>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</si>
  <si>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</si>
  <si>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 xml:space="preserve">Приложение № 2   </t>
  </si>
  <si>
    <t xml:space="preserve"> реализации мероприятий по переселению граждан из аварийного жилищного фонда, признанного таковым до 1 января 2017 года, 
по способам переселения</t>
  </si>
  <si>
    <t>ПЛАН</t>
  </si>
  <si>
    <t>Период реализации Программы,                        наименование муниципального образования</t>
  </si>
  <si>
    <t>Всего расселяемая площадь жилых помещений,                     кв. метров</t>
  </si>
  <si>
    <t>Расселение в рамках Программы, не связанное с приобретением жилых помещений и связанное с приобретением жилых помещений без использования бюджетных средств</t>
  </si>
  <si>
    <t>Расселяемая площадь,                                кв. метров</t>
  </si>
  <si>
    <t>Стоимость,               рублей</t>
  </si>
  <si>
    <t>Приобретаемая площадь,                             кв. метров</t>
  </si>
  <si>
    <t>Всего по программе переселения, в рамках которой предусмотрено финансирование за счет средств Фонда,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</si>
  <si>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</si>
  <si>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</si>
  <si>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</si>
  <si>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</si>
  <si>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</si>
  <si>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</si>
  <si>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</si>
  <si>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</si>
  <si>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</si>
  <si>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</si>
  <si>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</si>
  <si>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</si>
  <si>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</si>
  <si>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</si>
  <si>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</si>
  <si>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</si>
  <si>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>3.3</t>
  </si>
  <si>
    <t>3.4</t>
  </si>
  <si>
    <t>3.5</t>
  </si>
  <si>
    <t>3.6</t>
  </si>
  <si>
    <t>3.7</t>
  </si>
  <si>
    <t xml:space="preserve">Итого по городу Кирову 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</si>
  <si>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</si>
  <si>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</si>
  <si>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</si>
  <si>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</si>
  <si>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</si>
  <si>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</si>
  <si>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</si>
  <si>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</si>
  <si>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</si>
  <si>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</si>
  <si>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</si>
  <si>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</si>
  <si>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</si>
  <si>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</si>
  <si>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</si>
  <si>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</si>
  <si>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</si>
  <si>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</si>
  <si>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</si>
  <si>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</si>
  <si>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</si>
  <si>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</si>
  <si>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</si>
  <si>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</si>
  <si>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</si>
  <si>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 xml:space="preserve">Итого по городу Вятские Поляны 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</si>
  <si>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</si>
  <si>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</si>
  <si>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</si>
  <si>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</si>
  <si>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</si>
  <si>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</si>
  <si>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</si>
  <si>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</si>
  <si>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</si>
  <si>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</si>
  <si>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</si>
  <si>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 xml:space="preserve">       к Программе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</si>
  <si>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</si>
  <si>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</si>
  <si>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</si>
  <si>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Кирово-Чепецкому району </t>
  </si>
  <si>
    <t xml:space="preserve">Итого по Опаринскому району </t>
  </si>
  <si>
    <t>Итого по Орловскому району Кировской области</t>
  </si>
  <si>
    <t xml:space="preserve">Итого по Слободскому району </t>
  </si>
  <si>
    <t>Итого по Кирово-Чепецкому району</t>
  </si>
  <si>
    <t xml:space="preserve">Итого по Нагорскому району </t>
  </si>
  <si>
    <t>Итого по Оричевскому району</t>
  </si>
  <si>
    <t xml:space="preserve">Итого по Арбажскому району 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</si>
  <si>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</si>
  <si>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</si>
  <si>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</si>
  <si>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 xml:space="preserve">Итого по Куменскому району </t>
  </si>
  <si>
    <t xml:space="preserve">Итого по Лузскому району </t>
  </si>
  <si>
    <t>Итого по Подосиновскому району Кировской области</t>
  </si>
  <si>
    <t>Итого по городу Кирово-Чепецку</t>
  </si>
  <si>
    <t xml:space="preserve">Итого по городу Котельничу </t>
  </si>
  <si>
    <t>Итого по Омутнинскому городскому поселению</t>
  </si>
  <si>
    <t xml:space="preserve">Итого по Мурашинскому городскому поселению </t>
  </si>
  <si>
    <t xml:space="preserve">Итого по Свечинскому городскому поселению </t>
  </si>
  <si>
    <t>Итого по Кильмезскому городскому поселению</t>
  </si>
  <si>
    <t xml:space="preserve">Итого по Кирсинскому городскому поселению </t>
  </si>
  <si>
    <t>Итого по Мурашинскому городскому поселению</t>
  </si>
  <si>
    <t xml:space="preserve">Итого по Уржумскому городскому поселению </t>
  </si>
  <si>
    <t xml:space="preserve">Итого по Верхошижемскому городскому поселению </t>
  </si>
  <si>
    <t>Итого по городу Советску</t>
  </si>
  <si>
    <t xml:space="preserve">Итого по Белохолуницкому городскому поселению </t>
  </si>
  <si>
    <t>Итого по Сосновскому городскому поселению</t>
  </si>
  <si>
    <t xml:space="preserve">Итого по Омутнинскому городскому поселению </t>
  </si>
  <si>
    <t xml:space="preserve">Итого по Краснополянскому городскому поселению </t>
  </si>
  <si>
    <t>Итого по Омгинскому сельскому поселению</t>
  </si>
  <si>
    <t xml:space="preserve">Итого по Сосновскому городскому поселению </t>
  </si>
  <si>
    <t>Расселение в рамках Программы, связанное с приобретением жилых помещений за счет бюджетных средств</t>
  </si>
  <si>
    <t>Всего</t>
  </si>
  <si>
    <t>в том числе</t>
  </si>
  <si>
    <t>Приобретение жилых помещений у застройщиков, в том числе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</si>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</sst>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2" borderId="0" xfId="0" applyFill="1" applyAlignment="1" applyProtection="1">
      <alignment horizontal="center" wrapText="1"/>
      <protection locked="0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 vertical="center" wrapText="1"/>
    </xf>
    <xf numFmtId="0" fontId="1" fillId="2" borderId="0" xfId="0" applyFont="1" applyFill="1" applyBorder="1"/>
    <xf numFmtId="0" fontId="2" fillId="2" borderId="0" xfId="0" applyFont="1" applyFill="1" applyBorder="1" applyAlignment="1" applyProtection="1">
      <alignment horizontal="left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0"/>
  <sheetViews>
    <sheetView tabSelected="1" view="pageLayout" topLeftCell="A43" zoomScale="50" zoomScaleNormal="70" zoomScalePageLayoutView="50" workbookViewId="0">
      <selection activeCell="B64" sqref="B64"/>
    </sheetView>
  </sheetViews>
  <sheetFormatPr defaultColWidth="9.140625" defaultRowHeight="15" x14ac:dyDescent="0.25"/>
  <cols>
    <col min="1" max="1" width="5.85546875" style="1" customWidth="1"/>
    <col min="2" max="2" width="50.7109375" style="1" customWidth="1"/>
    <col min="3" max="19" width="20.7109375" style="1" customWidth="1"/>
    <col min="20" max="20" width="9.140625" style="1"/>
  </cols>
  <sheetData>
    <row r="1" spans="1:20" ht="15.75" customHeight="1" x14ac:dyDescent="0.25">
      <c r="D1" s="8"/>
      <c r="E1" s="9"/>
      <c r="F1" s="9"/>
      <c r="Q1" s="14"/>
      <c r="R1" s="42" t="s">
        <v>15</v>
      </c>
      <c r="S1" s="43"/>
    </row>
    <row r="2" spans="1:20" ht="15.75" customHeight="1" x14ac:dyDescent="0.25">
      <c r="D2" s="8"/>
      <c r="E2" s="9"/>
      <c r="F2" s="9"/>
      <c r="Q2" s="14"/>
      <c r="R2" s="20"/>
      <c r="S2" s="15"/>
    </row>
    <row r="3" spans="1:20" ht="15.75" customHeight="1" x14ac:dyDescent="0.25">
      <c r="D3" s="8"/>
      <c r="E3" s="9"/>
      <c r="F3" s="9"/>
      <c r="R3" s="30"/>
      <c r="S3" s="29" t="s">
        <v>84</v>
      </c>
    </row>
    <row r="4" spans="1:20" ht="15.75" customHeight="1" x14ac:dyDescent="0.25">
      <c r="D4" s="8"/>
      <c r="E4" s="9"/>
      <c r="F4" s="9"/>
      <c r="Q4" s="44"/>
      <c r="R4" s="44"/>
      <c r="S4" s="44"/>
    </row>
    <row r="5" spans="1:20" ht="21" customHeight="1" x14ac:dyDescent="0.25">
      <c r="A5" s="45" t="s">
        <v>17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20" ht="54" customHeight="1" x14ac:dyDescent="0.25">
      <c r="A6" s="45" t="s">
        <v>16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8" spans="1:20" ht="47.25" customHeight="1" x14ac:dyDescent="0.25">
      <c r="A8" s="40" t="s">
        <v>0</v>
      </c>
      <c r="B8" s="40" t="s">
        <v>18</v>
      </c>
      <c r="C8" s="34" t="s">
        <v>19</v>
      </c>
      <c r="D8" s="34" t="s">
        <v>20</v>
      </c>
      <c r="E8" s="34"/>
      <c r="F8" s="34"/>
      <c r="G8" s="34"/>
      <c r="H8" s="34"/>
      <c r="I8" s="34" t="s">
        <v>119</v>
      </c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20" ht="15.75" customHeight="1" x14ac:dyDescent="0.25">
      <c r="A9" s="41"/>
      <c r="B9" s="41"/>
      <c r="C9" s="34"/>
      <c r="D9" s="34" t="s">
        <v>120</v>
      </c>
      <c r="E9" s="34" t="s">
        <v>121</v>
      </c>
      <c r="F9" s="34"/>
      <c r="G9" s="34"/>
      <c r="H9" s="34"/>
      <c r="I9" s="34" t="s">
        <v>120</v>
      </c>
      <c r="J9" s="34"/>
      <c r="K9" s="34"/>
      <c r="L9" s="34" t="s">
        <v>121</v>
      </c>
      <c r="M9" s="34"/>
      <c r="N9" s="34"/>
      <c r="O9" s="34"/>
      <c r="P9" s="34"/>
      <c r="Q9" s="34"/>
      <c r="R9" s="34"/>
      <c r="S9" s="34"/>
    </row>
    <row r="10" spans="1:20" ht="47.25" customHeight="1" x14ac:dyDescent="0.25">
      <c r="A10" s="41"/>
      <c r="B10" s="41"/>
      <c r="C10" s="34"/>
      <c r="D10" s="34"/>
      <c r="E10" s="34" t="s">
        <v>2</v>
      </c>
      <c r="F10" s="34"/>
      <c r="G10" s="34" t="s">
        <v>3</v>
      </c>
      <c r="H10" s="34" t="s">
        <v>4</v>
      </c>
      <c r="I10" s="34"/>
      <c r="J10" s="34"/>
      <c r="K10" s="34"/>
      <c r="L10" s="34" t="s">
        <v>5</v>
      </c>
      <c r="M10" s="34"/>
      <c r="N10" s="34" t="s">
        <v>122</v>
      </c>
      <c r="O10" s="34"/>
      <c r="P10" s="34"/>
      <c r="Q10" s="34"/>
      <c r="R10" s="34" t="s">
        <v>6</v>
      </c>
      <c r="S10" s="34"/>
    </row>
    <row r="11" spans="1:20" ht="24" customHeight="1" x14ac:dyDescent="0.25">
      <c r="A11" s="41"/>
      <c r="B11" s="4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 t="s">
        <v>7</v>
      </c>
      <c r="O11" s="34"/>
      <c r="P11" s="34" t="s">
        <v>8</v>
      </c>
      <c r="Q11" s="34"/>
      <c r="R11" s="34"/>
      <c r="S11" s="34"/>
    </row>
    <row r="12" spans="1:20" ht="55.5" customHeight="1" x14ac:dyDescent="0.25">
      <c r="A12" s="41"/>
      <c r="B12" s="41"/>
      <c r="C12" s="34"/>
      <c r="D12" s="21" t="s">
        <v>21</v>
      </c>
      <c r="E12" s="21" t="s">
        <v>21</v>
      </c>
      <c r="F12" s="21" t="s">
        <v>22</v>
      </c>
      <c r="G12" s="21" t="s">
        <v>21</v>
      </c>
      <c r="H12" s="21" t="s">
        <v>21</v>
      </c>
      <c r="I12" s="21" t="s">
        <v>21</v>
      </c>
      <c r="J12" s="21" t="s">
        <v>23</v>
      </c>
      <c r="K12" s="21" t="s">
        <v>22</v>
      </c>
      <c r="L12" s="21" t="s">
        <v>23</v>
      </c>
      <c r="M12" s="21" t="s">
        <v>22</v>
      </c>
      <c r="N12" s="21" t="s">
        <v>23</v>
      </c>
      <c r="O12" s="21" t="s">
        <v>22</v>
      </c>
      <c r="P12" s="21" t="s">
        <v>23</v>
      </c>
      <c r="Q12" s="21" t="s">
        <v>22</v>
      </c>
      <c r="R12" s="21" t="s">
        <v>23</v>
      </c>
      <c r="S12" s="21" t="s">
        <v>22</v>
      </c>
      <c r="T12" s="2"/>
    </row>
    <row r="13" spans="1:20" ht="18.75" customHeight="1" x14ac:dyDescent="0.25">
      <c r="A13" s="3">
        <v>1</v>
      </c>
      <c r="B13" s="4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4">
        <v>12</v>
      </c>
      <c r="M13" s="4">
        <v>13</v>
      </c>
      <c r="N13" s="4">
        <v>14</v>
      </c>
      <c r="O13" s="4">
        <v>15</v>
      </c>
      <c r="P13" s="3">
        <v>16</v>
      </c>
      <c r="Q13" s="3">
        <v>17</v>
      </c>
      <c r="R13" s="3">
        <v>18</v>
      </c>
      <c r="S13" s="3">
        <v>19</v>
      </c>
    </row>
    <row r="14" spans="1:20" ht="62.25" customHeight="1" x14ac:dyDescent="0.25">
      <c r="A14" s="27"/>
      <c r="B14" s="27" t="s">
        <v>24</v>
      </c>
      <c r="C14" s="22">
        <f t="shared" ref="C14:S14" si="0">SUM(C16,C20,C30,C38,C51,C63)</f>
        <v>120920.28</v>
      </c>
      <c r="D14" s="22">
        <f t="shared" si="0"/>
        <v>570.20000000000005</v>
      </c>
      <c r="E14" s="22">
        <f t="shared" si="0"/>
        <v>570.20000000000005</v>
      </c>
      <c r="F14" s="22">
        <f t="shared" si="0"/>
        <v>19264252.379999999</v>
      </c>
      <c r="G14" s="22">
        <f t="shared" si="0"/>
        <v>0</v>
      </c>
      <c r="H14" s="22">
        <f t="shared" si="0"/>
        <v>0</v>
      </c>
      <c r="I14" s="22">
        <f t="shared" si="0"/>
        <v>120350.08</v>
      </c>
      <c r="J14" s="22">
        <f t="shared" si="0"/>
        <v>120387.68000000001</v>
      </c>
      <c r="K14" s="22">
        <f t="shared" si="0"/>
        <v>4196140868.8000002</v>
      </c>
      <c r="L14" s="23">
        <f t="shared" si="0"/>
        <v>82427.290000000008</v>
      </c>
      <c r="M14" s="23">
        <f t="shared" si="0"/>
        <v>2874037914.0700002</v>
      </c>
      <c r="N14" s="23">
        <f t="shared" si="0"/>
        <v>6324.4</v>
      </c>
      <c r="O14" s="23">
        <f t="shared" si="0"/>
        <v>219878442.13</v>
      </c>
      <c r="P14" s="22">
        <f t="shared" si="0"/>
        <v>16643.89</v>
      </c>
      <c r="Q14" s="22">
        <f t="shared" si="0"/>
        <v>580045116.34000003</v>
      </c>
      <c r="R14" s="22">
        <f t="shared" si="0"/>
        <v>14992.1</v>
      </c>
      <c r="S14" s="22">
        <f t="shared" si="0"/>
        <v>522179396.25999999</v>
      </c>
    </row>
    <row r="15" spans="1:20" ht="19.5" customHeight="1" x14ac:dyDescent="0.25">
      <c r="A15" s="27"/>
      <c r="B15" s="27" t="s">
        <v>1</v>
      </c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23"/>
      <c r="N15" s="23"/>
      <c r="O15" s="23"/>
      <c r="P15" s="22"/>
      <c r="Q15" s="22"/>
      <c r="R15" s="22"/>
      <c r="S15" s="22"/>
    </row>
    <row r="16" spans="1:20" ht="18.75" customHeight="1" x14ac:dyDescent="0.25">
      <c r="A16" s="26">
        <v>1</v>
      </c>
      <c r="B16" s="27" t="s">
        <v>9</v>
      </c>
      <c r="C16" s="24">
        <f t="shared" ref="C16:S16" si="1">SUM(C17:C19)</f>
        <v>14224</v>
      </c>
      <c r="D16" s="24">
        <f t="shared" si="1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14224</v>
      </c>
      <c r="J16" s="24">
        <f t="shared" si="1"/>
        <v>14224</v>
      </c>
      <c r="K16" s="24">
        <f t="shared" si="1"/>
        <v>496068687</v>
      </c>
      <c r="L16" s="25">
        <f t="shared" si="1"/>
        <v>11857</v>
      </c>
      <c r="M16" s="25">
        <f t="shared" si="1"/>
        <v>413519562</v>
      </c>
      <c r="N16" s="25">
        <f t="shared" si="1"/>
        <v>0</v>
      </c>
      <c r="O16" s="25">
        <f t="shared" si="1"/>
        <v>0</v>
      </c>
      <c r="P16" s="24">
        <f t="shared" si="1"/>
        <v>0</v>
      </c>
      <c r="Q16" s="24">
        <f t="shared" si="1"/>
        <v>0</v>
      </c>
      <c r="R16" s="24">
        <f t="shared" si="1"/>
        <v>2367</v>
      </c>
      <c r="S16" s="24">
        <f t="shared" si="1"/>
        <v>82549125</v>
      </c>
    </row>
    <row r="17" spans="1:22" ht="18.75" x14ac:dyDescent="0.25">
      <c r="A17" s="28" t="s">
        <v>25</v>
      </c>
      <c r="B17" s="27" t="s">
        <v>46</v>
      </c>
      <c r="C17" s="24">
        <v>11857</v>
      </c>
      <c r="D17" s="24">
        <f>E17+G17+H17</f>
        <v>0</v>
      </c>
      <c r="E17" s="24">
        <v>0</v>
      </c>
      <c r="F17" s="24">
        <v>0</v>
      </c>
      <c r="G17" s="24">
        <v>0</v>
      </c>
      <c r="H17" s="24">
        <v>0</v>
      </c>
      <c r="I17" s="24">
        <f>C17-D17</f>
        <v>11857</v>
      </c>
      <c r="J17" s="24">
        <f t="shared" ref="J17:K19" si="2">L17+N17+P17+R17</f>
        <v>11857</v>
      </c>
      <c r="K17" s="24">
        <f t="shared" si="2"/>
        <v>413519562</v>
      </c>
      <c r="L17" s="25">
        <v>11857</v>
      </c>
      <c r="M17" s="25">
        <v>413519562</v>
      </c>
      <c r="N17" s="25">
        <v>0</v>
      </c>
      <c r="O17" s="25">
        <v>0</v>
      </c>
      <c r="P17" s="24">
        <v>0</v>
      </c>
      <c r="Q17" s="24">
        <v>0</v>
      </c>
      <c r="R17" s="24">
        <v>0</v>
      </c>
      <c r="S17" s="24">
        <v>0</v>
      </c>
    </row>
    <row r="18" spans="1:22" ht="37.5" x14ac:dyDescent="0.25">
      <c r="A18" s="28" t="s">
        <v>26</v>
      </c>
      <c r="B18" s="31" t="s">
        <v>107</v>
      </c>
      <c r="C18" s="24">
        <v>38.200000000000003</v>
      </c>
      <c r="D18" s="24">
        <f>E18+G18+H18</f>
        <v>0</v>
      </c>
      <c r="E18" s="24">
        <v>0</v>
      </c>
      <c r="F18" s="24">
        <v>0</v>
      </c>
      <c r="G18" s="24">
        <v>0</v>
      </c>
      <c r="H18" s="24">
        <v>0</v>
      </c>
      <c r="I18" s="24">
        <f>C18-D18</f>
        <v>38.200000000000003</v>
      </c>
      <c r="J18" s="24">
        <f t="shared" si="2"/>
        <v>38.200000000000003</v>
      </c>
      <c r="K18" s="24">
        <f t="shared" si="2"/>
        <v>1332225</v>
      </c>
      <c r="L18" s="25">
        <v>0</v>
      </c>
      <c r="M18" s="25">
        <v>0</v>
      </c>
      <c r="N18" s="25">
        <v>0</v>
      </c>
      <c r="O18" s="25">
        <v>0</v>
      </c>
      <c r="P18" s="24">
        <v>0</v>
      </c>
      <c r="Q18" s="24">
        <v>0</v>
      </c>
      <c r="R18" s="24">
        <v>38.200000000000003</v>
      </c>
      <c r="S18" s="24">
        <v>1332225</v>
      </c>
    </row>
    <row r="19" spans="1:22" ht="18.75" x14ac:dyDescent="0.25">
      <c r="A19" s="28" t="s">
        <v>27</v>
      </c>
      <c r="B19" s="27" t="s">
        <v>85</v>
      </c>
      <c r="C19" s="24">
        <v>2328.8000000000002</v>
      </c>
      <c r="D19" s="24">
        <f>E19+G19+H19</f>
        <v>0</v>
      </c>
      <c r="E19" s="24">
        <v>0</v>
      </c>
      <c r="F19" s="24">
        <v>0</v>
      </c>
      <c r="G19" s="24">
        <v>0</v>
      </c>
      <c r="H19" s="24">
        <v>0</v>
      </c>
      <c r="I19" s="24">
        <f>C19-D19</f>
        <v>2328.8000000000002</v>
      </c>
      <c r="J19" s="24">
        <f t="shared" si="2"/>
        <v>2328.8000000000002</v>
      </c>
      <c r="K19" s="24">
        <f t="shared" si="2"/>
        <v>81216900</v>
      </c>
      <c r="L19" s="25">
        <v>0</v>
      </c>
      <c r="M19" s="25">
        <v>0</v>
      </c>
      <c r="N19" s="25">
        <v>0</v>
      </c>
      <c r="O19" s="25">
        <v>0</v>
      </c>
      <c r="P19" s="24">
        <v>0</v>
      </c>
      <c r="Q19" s="24">
        <v>0</v>
      </c>
      <c r="R19" s="24">
        <v>2328.8000000000002</v>
      </c>
      <c r="S19" s="24">
        <v>81216900</v>
      </c>
    </row>
    <row r="20" spans="1:22" ht="18.75" customHeight="1" x14ac:dyDescent="0.25">
      <c r="A20" s="28" t="s">
        <v>28</v>
      </c>
      <c r="B20" s="27" t="s">
        <v>10</v>
      </c>
      <c r="C20" s="24">
        <f t="shared" ref="C20:S20" si="3">SUM(C21:C29)</f>
        <v>9944.5400000000009</v>
      </c>
      <c r="D20" s="24">
        <f t="shared" si="3"/>
        <v>213.6</v>
      </c>
      <c r="E20" s="24">
        <f t="shared" si="3"/>
        <v>213.6</v>
      </c>
      <c r="F20" s="24">
        <f t="shared" si="3"/>
        <v>7419105.5</v>
      </c>
      <c r="G20" s="24">
        <f t="shared" si="3"/>
        <v>0</v>
      </c>
      <c r="H20" s="24">
        <f t="shared" si="3"/>
        <v>0</v>
      </c>
      <c r="I20" s="24">
        <f t="shared" si="3"/>
        <v>9730.94</v>
      </c>
      <c r="J20" s="24">
        <f t="shared" si="3"/>
        <v>9730.94</v>
      </c>
      <c r="K20" s="24">
        <f t="shared" si="3"/>
        <v>337990964.5</v>
      </c>
      <c r="L20" s="25">
        <f t="shared" si="3"/>
        <v>2833.2</v>
      </c>
      <c r="M20" s="25">
        <f t="shared" si="3"/>
        <v>98407348.840000004</v>
      </c>
      <c r="N20" s="25">
        <f t="shared" si="3"/>
        <v>1847.99</v>
      </c>
      <c r="O20" s="25">
        <f t="shared" si="3"/>
        <v>64187419.379999995</v>
      </c>
      <c r="P20" s="24">
        <f t="shared" si="3"/>
        <v>4096.1499999999996</v>
      </c>
      <c r="Q20" s="24">
        <f t="shared" si="3"/>
        <v>142441735.84999999</v>
      </c>
      <c r="R20" s="24">
        <f t="shared" si="3"/>
        <v>953.6</v>
      </c>
      <c r="S20" s="24">
        <f t="shared" si="3"/>
        <v>32954460.43</v>
      </c>
    </row>
    <row r="21" spans="1:22" ht="18.75" x14ac:dyDescent="0.25">
      <c r="A21" s="28" t="s">
        <v>29</v>
      </c>
      <c r="B21" s="27" t="s">
        <v>86</v>
      </c>
      <c r="C21" s="24">
        <v>950</v>
      </c>
      <c r="D21" s="24">
        <f t="shared" ref="D21:D29" si="4">E21+G21+H21</f>
        <v>0</v>
      </c>
      <c r="E21" s="24">
        <v>0</v>
      </c>
      <c r="F21" s="24">
        <v>0</v>
      </c>
      <c r="G21" s="24">
        <v>0</v>
      </c>
      <c r="H21" s="24">
        <v>0</v>
      </c>
      <c r="I21" s="24">
        <f t="shared" ref="I21:I29" si="5">C21-D21</f>
        <v>950</v>
      </c>
      <c r="J21" s="24">
        <f t="shared" ref="J21:J29" si="6">L21+N21+P21+R21</f>
        <v>950</v>
      </c>
      <c r="K21" s="24">
        <f t="shared" ref="K21:K29" si="7">M21+O21+Q21+S21</f>
        <v>32996958</v>
      </c>
      <c r="L21" s="25">
        <v>0</v>
      </c>
      <c r="M21" s="25">
        <v>0</v>
      </c>
      <c r="N21" s="25">
        <v>531.29999999999995</v>
      </c>
      <c r="O21" s="25">
        <v>18453982.93</v>
      </c>
      <c r="P21" s="24">
        <v>418.7</v>
      </c>
      <c r="Q21" s="24">
        <v>14542975.07</v>
      </c>
      <c r="R21" s="24">
        <v>0</v>
      </c>
      <c r="S21" s="24">
        <v>0</v>
      </c>
    </row>
    <row r="22" spans="1:22" ht="18.75" x14ac:dyDescent="0.25">
      <c r="A22" s="28" t="s">
        <v>30</v>
      </c>
      <c r="B22" s="27" t="s">
        <v>87</v>
      </c>
      <c r="C22" s="24">
        <v>3484</v>
      </c>
      <c r="D22" s="24">
        <f t="shared" si="4"/>
        <v>0</v>
      </c>
      <c r="E22" s="24">
        <v>0</v>
      </c>
      <c r="F22" s="24">
        <v>0</v>
      </c>
      <c r="G22" s="24">
        <v>0</v>
      </c>
      <c r="H22" s="24">
        <v>0</v>
      </c>
      <c r="I22" s="24">
        <f t="shared" si="5"/>
        <v>3484</v>
      </c>
      <c r="J22" s="24">
        <f t="shared" si="6"/>
        <v>3484</v>
      </c>
      <c r="K22" s="24">
        <f t="shared" si="7"/>
        <v>121012001.75</v>
      </c>
      <c r="L22" s="25">
        <v>2833.2</v>
      </c>
      <c r="M22" s="25">
        <v>98407348.840000004</v>
      </c>
      <c r="N22" s="25">
        <v>0</v>
      </c>
      <c r="O22" s="25">
        <v>0</v>
      </c>
      <c r="P22" s="24">
        <v>650.79999999999995</v>
      </c>
      <c r="Q22" s="24">
        <v>22604652.91</v>
      </c>
      <c r="R22" s="24">
        <v>0</v>
      </c>
      <c r="S22" s="24">
        <v>0</v>
      </c>
    </row>
    <row r="23" spans="1:22" ht="18.75" x14ac:dyDescent="0.25">
      <c r="A23" s="28" t="s">
        <v>31</v>
      </c>
      <c r="B23" s="27" t="s">
        <v>88</v>
      </c>
      <c r="C23" s="24">
        <v>1061.0999999999999</v>
      </c>
      <c r="D23" s="24">
        <f t="shared" si="4"/>
        <v>213.6</v>
      </c>
      <c r="E23" s="24">
        <v>213.6</v>
      </c>
      <c r="F23" s="24">
        <v>7419105.5</v>
      </c>
      <c r="G23" s="24">
        <v>0</v>
      </c>
      <c r="H23" s="24">
        <v>0</v>
      </c>
      <c r="I23" s="24">
        <f t="shared" si="5"/>
        <v>847.49999999999989</v>
      </c>
      <c r="J23" s="24">
        <f t="shared" si="6"/>
        <v>847.5</v>
      </c>
      <c r="K23" s="24">
        <f t="shared" si="7"/>
        <v>29436759.899999999</v>
      </c>
      <c r="L23" s="25">
        <v>0</v>
      </c>
      <c r="M23" s="25">
        <v>0</v>
      </c>
      <c r="N23" s="25">
        <v>0</v>
      </c>
      <c r="O23" s="25">
        <v>0</v>
      </c>
      <c r="P23" s="24">
        <v>847.5</v>
      </c>
      <c r="Q23" s="24">
        <v>29436759.899999999</v>
      </c>
      <c r="R23" s="24">
        <v>0</v>
      </c>
      <c r="S23" s="24">
        <v>0</v>
      </c>
    </row>
    <row r="24" spans="1:22" ht="37.5" x14ac:dyDescent="0.25">
      <c r="A24" s="28" t="s">
        <v>32</v>
      </c>
      <c r="B24" s="27" t="s">
        <v>105</v>
      </c>
      <c r="C24" s="24">
        <v>247.4</v>
      </c>
      <c r="D24" s="24">
        <f t="shared" si="4"/>
        <v>0</v>
      </c>
      <c r="E24" s="24">
        <v>0</v>
      </c>
      <c r="F24" s="24">
        <v>0</v>
      </c>
      <c r="G24" s="24">
        <v>0</v>
      </c>
      <c r="H24" s="24">
        <v>0</v>
      </c>
      <c r="I24" s="24">
        <f t="shared" si="5"/>
        <v>247.4</v>
      </c>
      <c r="J24" s="24">
        <f t="shared" si="6"/>
        <v>247.4</v>
      </c>
      <c r="K24" s="24">
        <f t="shared" si="7"/>
        <v>8593102.5399999991</v>
      </c>
      <c r="L24" s="25">
        <v>0</v>
      </c>
      <c r="M24" s="25">
        <v>0</v>
      </c>
      <c r="N24" s="25">
        <v>0</v>
      </c>
      <c r="O24" s="25">
        <v>0</v>
      </c>
      <c r="P24" s="24">
        <v>0</v>
      </c>
      <c r="Q24" s="24">
        <v>0</v>
      </c>
      <c r="R24" s="24">
        <v>247.4</v>
      </c>
      <c r="S24" s="24">
        <v>8593102.5399999991</v>
      </c>
    </row>
    <row r="25" spans="1:22" ht="18.75" x14ac:dyDescent="0.25">
      <c r="A25" s="28" t="s">
        <v>33</v>
      </c>
      <c r="B25" s="27" t="s">
        <v>89</v>
      </c>
      <c r="C25" s="24">
        <v>1160.3900000000001</v>
      </c>
      <c r="D25" s="24">
        <f t="shared" si="4"/>
        <v>0</v>
      </c>
      <c r="E25" s="24">
        <v>0</v>
      </c>
      <c r="F25" s="24">
        <v>0</v>
      </c>
      <c r="G25" s="24">
        <v>0</v>
      </c>
      <c r="H25" s="24">
        <v>0</v>
      </c>
      <c r="I25" s="24">
        <f t="shared" si="5"/>
        <v>1160.3900000000001</v>
      </c>
      <c r="J25" s="24">
        <f t="shared" si="6"/>
        <v>1160.3900000000001</v>
      </c>
      <c r="K25" s="24">
        <f t="shared" si="7"/>
        <v>40304568.519999996</v>
      </c>
      <c r="L25" s="25">
        <v>0</v>
      </c>
      <c r="M25" s="25">
        <v>0</v>
      </c>
      <c r="N25" s="25">
        <v>1119.69</v>
      </c>
      <c r="O25" s="25">
        <v>38890909.369999997</v>
      </c>
      <c r="P25" s="24">
        <v>40.700000000000003</v>
      </c>
      <c r="Q25" s="24">
        <v>1413659.15</v>
      </c>
      <c r="R25" s="24">
        <v>0</v>
      </c>
      <c r="S25" s="24">
        <v>0</v>
      </c>
    </row>
    <row r="26" spans="1:22" ht="37.5" x14ac:dyDescent="0.25">
      <c r="A26" s="28" t="s">
        <v>34</v>
      </c>
      <c r="B26" s="27" t="s">
        <v>90</v>
      </c>
      <c r="C26" s="24">
        <v>1267.8</v>
      </c>
      <c r="D26" s="24">
        <f t="shared" si="4"/>
        <v>0</v>
      </c>
      <c r="E26" s="24">
        <v>0</v>
      </c>
      <c r="F26" s="24">
        <v>0</v>
      </c>
      <c r="G26" s="24">
        <v>0</v>
      </c>
      <c r="H26" s="24">
        <v>0</v>
      </c>
      <c r="I26" s="24">
        <f t="shared" si="5"/>
        <v>1267.8</v>
      </c>
      <c r="J26" s="24">
        <f t="shared" si="6"/>
        <v>1267.8</v>
      </c>
      <c r="K26" s="24">
        <f t="shared" si="7"/>
        <v>44035308.789999999</v>
      </c>
      <c r="L26" s="25">
        <v>0</v>
      </c>
      <c r="M26" s="25">
        <v>0</v>
      </c>
      <c r="N26" s="25">
        <v>0</v>
      </c>
      <c r="O26" s="25">
        <v>0</v>
      </c>
      <c r="P26" s="24">
        <v>961.6</v>
      </c>
      <c r="Q26" s="24">
        <v>33399868.219999999</v>
      </c>
      <c r="R26" s="24">
        <v>306.2</v>
      </c>
      <c r="S26" s="24">
        <v>10635440.57</v>
      </c>
    </row>
    <row r="27" spans="1:22" ht="20.25" customHeight="1" x14ac:dyDescent="0.25">
      <c r="A27" s="28" t="s">
        <v>35</v>
      </c>
      <c r="B27" s="27" t="s">
        <v>106</v>
      </c>
      <c r="C27" s="24">
        <v>196.1</v>
      </c>
      <c r="D27" s="24">
        <f t="shared" si="4"/>
        <v>0</v>
      </c>
      <c r="E27" s="24">
        <v>0</v>
      </c>
      <c r="F27" s="24">
        <v>0</v>
      </c>
      <c r="G27" s="24">
        <v>0</v>
      </c>
      <c r="H27" s="24">
        <v>0</v>
      </c>
      <c r="I27" s="24">
        <f t="shared" si="5"/>
        <v>196.1</v>
      </c>
      <c r="J27" s="24">
        <f t="shared" si="6"/>
        <v>196.1</v>
      </c>
      <c r="K27" s="24">
        <f t="shared" si="7"/>
        <v>6811266.7999999998</v>
      </c>
      <c r="L27" s="25">
        <v>0</v>
      </c>
      <c r="M27" s="25">
        <v>0</v>
      </c>
      <c r="N27" s="25">
        <v>0</v>
      </c>
      <c r="O27" s="25">
        <v>0</v>
      </c>
      <c r="P27" s="24">
        <v>0</v>
      </c>
      <c r="Q27" s="24">
        <v>0</v>
      </c>
      <c r="R27" s="24">
        <v>196.1</v>
      </c>
      <c r="S27" s="24">
        <v>6811266.7999999998</v>
      </c>
    </row>
    <row r="28" spans="1:22" ht="18.75" x14ac:dyDescent="0.25">
      <c r="A28" s="28" t="s">
        <v>36</v>
      </c>
      <c r="B28" s="27" t="s">
        <v>91</v>
      </c>
      <c r="C28" s="24">
        <v>1271.6500000000001</v>
      </c>
      <c r="D28" s="24">
        <f t="shared" si="4"/>
        <v>0</v>
      </c>
      <c r="E28" s="24">
        <v>0</v>
      </c>
      <c r="F28" s="24">
        <v>0</v>
      </c>
      <c r="G28" s="24">
        <v>0</v>
      </c>
      <c r="H28" s="24">
        <v>0</v>
      </c>
      <c r="I28" s="24">
        <f t="shared" si="5"/>
        <v>1271.6500000000001</v>
      </c>
      <c r="J28" s="24">
        <f t="shared" si="6"/>
        <v>1271.6499999999999</v>
      </c>
      <c r="K28" s="24">
        <f t="shared" si="7"/>
        <v>44169031</v>
      </c>
      <c r="L28" s="25">
        <v>0</v>
      </c>
      <c r="M28" s="25">
        <v>0</v>
      </c>
      <c r="N28" s="25">
        <v>0</v>
      </c>
      <c r="O28" s="25">
        <v>0</v>
      </c>
      <c r="P28" s="24">
        <v>1176.8499999999999</v>
      </c>
      <c r="Q28" s="24">
        <v>41043820.600000001</v>
      </c>
      <c r="R28" s="24">
        <v>94.8</v>
      </c>
      <c r="S28" s="24">
        <v>3125210.4</v>
      </c>
    </row>
    <row r="29" spans="1:22" ht="18.75" x14ac:dyDescent="0.25">
      <c r="A29" s="28" t="s">
        <v>37</v>
      </c>
      <c r="B29" s="27" t="s">
        <v>112</v>
      </c>
      <c r="C29" s="24">
        <v>306.10000000000002</v>
      </c>
      <c r="D29" s="24">
        <f t="shared" si="4"/>
        <v>0</v>
      </c>
      <c r="E29" s="24">
        <v>0</v>
      </c>
      <c r="F29" s="24">
        <v>0</v>
      </c>
      <c r="G29" s="24">
        <v>0</v>
      </c>
      <c r="H29" s="24">
        <v>0</v>
      </c>
      <c r="I29" s="24">
        <f t="shared" si="5"/>
        <v>306.10000000000002</v>
      </c>
      <c r="J29" s="24">
        <f t="shared" si="6"/>
        <v>306.10000000000002</v>
      </c>
      <c r="K29" s="24">
        <f t="shared" si="7"/>
        <v>10631967.199999999</v>
      </c>
      <c r="L29" s="25">
        <v>0</v>
      </c>
      <c r="M29" s="25">
        <v>0</v>
      </c>
      <c r="N29" s="25">
        <v>197</v>
      </c>
      <c r="O29" s="25">
        <v>6842527.0800000001</v>
      </c>
      <c r="P29" s="24">
        <v>0</v>
      </c>
      <c r="Q29" s="24">
        <v>0</v>
      </c>
      <c r="R29" s="24">
        <v>109.1</v>
      </c>
      <c r="S29" s="24">
        <v>3789440.12</v>
      </c>
    </row>
    <row r="30" spans="1:22" ht="18.75" customHeight="1" x14ac:dyDescent="0.25">
      <c r="A30" s="28" t="s">
        <v>38</v>
      </c>
      <c r="B30" s="27" t="s">
        <v>11</v>
      </c>
      <c r="C30" s="24">
        <f t="shared" ref="C30:S30" si="8">SUM(C31:C37)</f>
        <v>9904</v>
      </c>
      <c r="D30" s="24">
        <f t="shared" si="8"/>
        <v>106.7</v>
      </c>
      <c r="E30" s="24">
        <f t="shared" si="8"/>
        <v>106.7</v>
      </c>
      <c r="F30" s="24">
        <f t="shared" si="8"/>
        <v>3721247.86</v>
      </c>
      <c r="G30" s="24">
        <f t="shared" si="8"/>
        <v>0</v>
      </c>
      <c r="H30" s="24">
        <f t="shared" si="8"/>
        <v>0</v>
      </c>
      <c r="I30" s="24">
        <f t="shared" si="8"/>
        <v>9797.2999999999993</v>
      </c>
      <c r="J30" s="24">
        <f t="shared" si="8"/>
        <v>9797.2999999999993</v>
      </c>
      <c r="K30" s="24">
        <f t="shared" si="8"/>
        <v>341688675.34000003</v>
      </c>
      <c r="L30" s="25">
        <f t="shared" si="8"/>
        <v>7285.4000000000005</v>
      </c>
      <c r="M30" s="25">
        <f t="shared" si="8"/>
        <v>254084153.31999999</v>
      </c>
      <c r="N30" s="25">
        <f t="shared" si="8"/>
        <v>0</v>
      </c>
      <c r="O30" s="25">
        <f t="shared" si="8"/>
        <v>0</v>
      </c>
      <c r="P30" s="24">
        <f t="shared" si="8"/>
        <v>728.7</v>
      </c>
      <c r="Q30" s="24">
        <f t="shared" si="8"/>
        <v>25413995.460000001</v>
      </c>
      <c r="R30" s="24">
        <f t="shared" si="8"/>
        <v>1783.1999999999998</v>
      </c>
      <c r="S30" s="24">
        <f t="shared" si="8"/>
        <v>62190526.560000002</v>
      </c>
      <c r="V30" s="5"/>
    </row>
    <row r="31" spans="1:22" ht="21.75" customHeight="1" x14ac:dyDescent="0.25">
      <c r="A31" s="28" t="s">
        <v>39</v>
      </c>
      <c r="B31" s="27" t="s">
        <v>108</v>
      </c>
      <c r="C31" s="24">
        <v>1509.6</v>
      </c>
      <c r="D31" s="24">
        <f t="shared" ref="D31:D37" si="9">E31+G31+H31</f>
        <v>0</v>
      </c>
      <c r="E31" s="24">
        <v>0</v>
      </c>
      <c r="F31" s="24">
        <v>0</v>
      </c>
      <c r="G31" s="24">
        <v>0</v>
      </c>
      <c r="H31" s="24">
        <v>0</v>
      </c>
      <c r="I31" s="24">
        <f t="shared" ref="I31:I37" si="10">C31-D31</f>
        <v>1509.6</v>
      </c>
      <c r="J31" s="24">
        <f t="shared" ref="J31:K37" si="11">L31+N31+P31+R31</f>
        <v>1509.6</v>
      </c>
      <c r="K31" s="24">
        <f t="shared" si="11"/>
        <v>52648507.68</v>
      </c>
      <c r="L31" s="25">
        <v>0</v>
      </c>
      <c r="M31" s="25">
        <v>0</v>
      </c>
      <c r="N31" s="25">
        <v>0</v>
      </c>
      <c r="O31" s="25">
        <v>0</v>
      </c>
      <c r="P31" s="24">
        <v>0</v>
      </c>
      <c r="Q31" s="24">
        <v>0</v>
      </c>
      <c r="R31" s="24">
        <v>1509.6</v>
      </c>
      <c r="S31" s="24">
        <v>52648507.68</v>
      </c>
      <c r="U31" s="7"/>
      <c r="V31" s="7"/>
    </row>
    <row r="32" spans="1:22" ht="18.75" x14ac:dyDescent="0.25">
      <c r="A32" s="28" t="s">
        <v>40</v>
      </c>
      <c r="B32" s="27" t="s">
        <v>46</v>
      </c>
      <c r="C32" s="24">
        <v>6888.5</v>
      </c>
      <c r="D32" s="24">
        <f t="shared" si="9"/>
        <v>0</v>
      </c>
      <c r="E32" s="24">
        <v>0</v>
      </c>
      <c r="F32" s="24">
        <v>0</v>
      </c>
      <c r="G32" s="24">
        <v>0</v>
      </c>
      <c r="H32" s="24">
        <v>0</v>
      </c>
      <c r="I32" s="24">
        <f t="shared" si="10"/>
        <v>6888.5</v>
      </c>
      <c r="J32" s="24">
        <f t="shared" si="11"/>
        <v>6888.5</v>
      </c>
      <c r="K32" s="24">
        <f t="shared" si="11"/>
        <v>240241948.30000001</v>
      </c>
      <c r="L32" s="25">
        <v>6888.5</v>
      </c>
      <c r="M32" s="25">
        <v>240241948.30000001</v>
      </c>
      <c r="N32" s="25">
        <v>0</v>
      </c>
      <c r="O32" s="25">
        <v>0</v>
      </c>
      <c r="P32" s="24">
        <v>0</v>
      </c>
      <c r="Q32" s="24">
        <v>0</v>
      </c>
      <c r="R32" s="24">
        <v>0</v>
      </c>
      <c r="S32" s="24">
        <v>0</v>
      </c>
      <c r="U32" s="7"/>
      <c r="V32" s="7"/>
    </row>
    <row r="33" spans="1:22" ht="18.75" x14ac:dyDescent="0.25">
      <c r="A33" s="28" t="s">
        <v>41</v>
      </c>
      <c r="B33" s="27" t="s">
        <v>92</v>
      </c>
      <c r="C33" s="24">
        <v>106.7</v>
      </c>
      <c r="D33" s="24">
        <f t="shared" si="9"/>
        <v>106.7</v>
      </c>
      <c r="E33" s="24">
        <v>106.7</v>
      </c>
      <c r="F33" s="24">
        <v>3721247.86</v>
      </c>
      <c r="G33" s="24">
        <v>0</v>
      </c>
      <c r="H33" s="24">
        <v>0</v>
      </c>
      <c r="I33" s="24">
        <f t="shared" si="10"/>
        <v>0</v>
      </c>
      <c r="J33" s="24">
        <f t="shared" si="11"/>
        <v>0</v>
      </c>
      <c r="K33" s="24">
        <f t="shared" si="11"/>
        <v>0</v>
      </c>
      <c r="L33" s="25">
        <v>0</v>
      </c>
      <c r="M33" s="25">
        <v>0</v>
      </c>
      <c r="N33" s="25">
        <v>0</v>
      </c>
      <c r="O33" s="25">
        <v>0</v>
      </c>
      <c r="P33" s="24">
        <v>0</v>
      </c>
      <c r="Q33" s="24">
        <v>0</v>
      </c>
      <c r="R33" s="24">
        <v>0</v>
      </c>
      <c r="S33" s="24">
        <v>0</v>
      </c>
      <c r="U33" s="7"/>
      <c r="V33" s="7"/>
    </row>
    <row r="34" spans="1:22" ht="37.5" x14ac:dyDescent="0.25">
      <c r="A34" s="28" t="s">
        <v>42</v>
      </c>
      <c r="B34" s="27" t="s">
        <v>109</v>
      </c>
      <c r="C34" s="24">
        <v>163.80000000000001</v>
      </c>
      <c r="D34" s="24">
        <f t="shared" si="9"/>
        <v>0</v>
      </c>
      <c r="E34" s="24">
        <v>0</v>
      </c>
      <c r="F34" s="24">
        <v>0</v>
      </c>
      <c r="G34" s="24">
        <v>0</v>
      </c>
      <c r="H34" s="24">
        <v>0</v>
      </c>
      <c r="I34" s="24">
        <f t="shared" si="10"/>
        <v>163.80000000000001</v>
      </c>
      <c r="J34" s="24">
        <f t="shared" si="11"/>
        <v>163.80000000000001</v>
      </c>
      <c r="K34" s="24">
        <f t="shared" si="11"/>
        <v>5712656.04</v>
      </c>
      <c r="L34" s="25">
        <v>163.80000000000001</v>
      </c>
      <c r="M34" s="25">
        <v>5712656.04</v>
      </c>
      <c r="N34" s="25">
        <v>0</v>
      </c>
      <c r="O34" s="25">
        <v>0</v>
      </c>
      <c r="P34" s="24">
        <v>0</v>
      </c>
      <c r="Q34" s="24">
        <v>0</v>
      </c>
      <c r="R34" s="24">
        <v>0</v>
      </c>
      <c r="S34" s="24">
        <v>0</v>
      </c>
      <c r="U34" s="7"/>
      <c r="V34" s="7"/>
    </row>
    <row r="35" spans="1:22" ht="18.75" x14ac:dyDescent="0.25">
      <c r="A35" s="28" t="s">
        <v>43</v>
      </c>
      <c r="B35" s="27" t="s">
        <v>93</v>
      </c>
      <c r="C35" s="24">
        <v>52.8</v>
      </c>
      <c r="D35" s="24">
        <f t="shared" si="9"/>
        <v>0</v>
      </c>
      <c r="E35" s="24">
        <v>0</v>
      </c>
      <c r="F35" s="24">
        <v>0</v>
      </c>
      <c r="G35" s="24">
        <v>0</v>
      </c>
      <c r="H35" s="24">
        <v>0</v>
      </c>
      <c r="I35" s="24">
        <f t="shared" si="10"/>
        <v>52.8</v>
      </c>
      <c r="J35" s="24">
        <f t="shared" si="11"/>
        <v>52.8</v>
      </c>
      <c r="K35" s="24">
        <f t="shared" si="11"/>
        <v>1841442.24</v>
      </c>
      <c r="L35" s="25">
        <v>0</v>
      </c>
      <c r="M35" s="25">
        <v>0</v>
      </c>
      <c r="N35" s="25">
        <v>0</v>
      </c>
      <c r="O35" s="25">
        <v>0</v>
      </c>
      <c r="P35" s="24">
        <v>0</v>
      </c>
      <c r="Q35" s="24">
        <v>0</v>
      </c>
      <c r="R35" s="24">
        <v>52.8</v>
      </c>
      <c r="S35" s="24">
        <v>1841442.24</v>
      </c>
      <c r="U35" s="7"/>
      <c r="V35" s="7"/>
    </row>
    <row r="36" spans="1:22" ht="18.75" x14ac:dyDescent="0.25">
      <c r="A36" s="28" t="s">
        <v>44</v>
      </c>
      <c r="B36" s="27" t="s">
        <v>94</v>
      </c>
      <c r="C36" s="24">
        <v>728.7</v>
      </c>
      <c r="D36" s="24">
        <f t="shared" si="9"/>
        <v>0</v>
      </c>
      <c r="E36" s="24">
        <v>0</v>
      </c>
      <c r="F36" s="24">
        <v>0</v>
      </c>
      <c r="G36" s="24">
        <v>0</v>
      </c>
      <c r="H36" s="24">
        <v>0</v>
      </c>
      <c r="I36" s="24">
        <f t="shared" si="10"/>
        <v>728.7</v>
      </c>
      <c r="J36" s="24">
        <f t="shared" si="11"/>
        <v>728.7</v>
      </c>
      <c r="K36" s="24">
        <f t="shared" si="11"/>
        <v>25413995.460000001</v>
      </c>
      <c r="L36" s="25">
        <v>0</v>
      </c>
      <c r="M36" s="25">
        <v>0</v>
      </c>
      <c r="N36" s="25">
        <v>0</v>
      </c>
      <c r="O36" s="25">
        <v>0</v>
      </c>
      <c r="P36" s="24">
        <v>728.7</v>
      </c>
      <c r="Q36" s="24">
        <v>25413995.460000001</v>
      </c>
      <c r="R36" s="24">
        <v>0</v>
      </c>
      <c r="S36" s="24">
        <v>0</v>
      </c>
    </row>
    <row r="37" spans="1:22" ht="21" customHeight="1" x14ac:dyDescent="0.25">
      <c r="A37" s="28" t="s">
        <v>45</v>
      </c>
      <c r="B37" s="27" t="s">
        <v>110</v>
      </c>
      <c r="C37" s="24">
        <v>453.9</v>
      </c>
      <c r="D37" s="24">
        <f t="shared" si="9"/>
        <v>0</v>
      </c>
      <c r="E37" s="24">
        <v>0</v>
      </c>
      <c r="F37" s="24">
        <v>0</v>
      </c>
      <c r="G37" s="24">
        <v>0</v>
      </c>
      <c r="H37" s="24">
        <v>0</v>
      </c>
      <c r="I37" s="24">
        <f t="shared" si="10"/>
        <v>453.9</v>
      </c>
      <c r="J37" s="24">
        <f t="shared" si="11"/>
        <v>453.9</v>
      </c>
      <c r="K37" s="24">
        <f t="shared" si="11"/>
        <v>15830125.620000001</v>
      </c>
      <c r="L37" s="25">
        <v>233.1</v>
      </c>
      <c r="M37" s="25">
        <v>8129548.9800000004</v>
      </c>
      <c r="N37" s="25">
        <v>0</v>
      </c>
      <c r="O37" s="25">
        <v>0</v>
      </c>
      <c r="P37" s="24">
        <v>0</v>
      </c>
      <c r="Q37" s="24">
        <v>0</v>
      </c>
      <c r="R37" s="24">
        <v>220.8</v>
      </c>
      <c r="S37" s="24">
        <v>7700576.6399999997</v>
      </c>
    </row>
    <row r="38" spans="1:22" ht="18.75" customHeight="1" x14ac:dyDescent="0.25">
      <c r="A38" s="28" t="s">
        <v>47</v>
      </c>
      <c r="B38" s="27" t="s">
        <v>12</v>
      </c>
      <c r="C38" s="24">
        <f t="shared" ref="C38:S38" si="12">SUM(C39:C50)</f>
        <v>28973.1</v>
      </c>
      <c r="D38" s="24">
        <f t="shared" si="12"/>
        <v>116.4</v>
      </c>
      <c r="E38" s="24">
        <f t="shared" si="12"/>
        <v>116.4</v>
      </c>
      <c r="F38" s="24">
        <f t="shared" si="12"/>
        <v>3468194.4</v>
      </c>
      <c r="G38" s="24">
        <f t="shared" si="12"/>
        <v>0</v>
      </c>
      <c r="H38" s="24">
        <f t="shared" si="12"/>
        <v>0</v>
      </c>
      <c r="I38" s="24">
        <f t="shared" si="12"/>
        <v>28856.7</v>
      </c>
      <c r="J38" s="24">
        <f t="shared" si="12"/>
        <v>28894.3</v>
      </c>
      <c r="K38" s="24">
        <f t="shared" si="12"/>
        <v>1006620990.9</v>
      </c>
      <c r="L38" s="25">
        <f t="shared" si="12"/>
        <v>21534.26</v>
      </c>
      <c r="M38" s="25">
        <f t="shared" si="12"/>
        <v>750748906.38</v>
      </c>
      <c r="N38" s="25">
        <f t="shared" si="12"/>
        <v>2669</v>
      </c>
      <c r="O38" s="25">
        <f t="shared" si="12"/>
        <v>92655932.800000012</v>
      </c>
      <c r="P38" s="24">
        <f t="shared" si="12"/>
        <v>2032.44</v>
      </c>
      <c r="Q38" s="24">
        <f t="shared" si="12"/>
        <v>70872549.739999995</v>
      </c>
      <c r="R38" s="24">
        <f t="shared" si="12"/>
        <v>2658.6000000000004</v>
      </c>
      <c r="S38" s="24">
        <f t="shared" si="12"/>
        <v>92343601.980000004</v>
      </c>
    </row>
    <row r="39" spans="1:22" ht="18.75" x14ac:dyDescent="0.25">
      <c r="A39" s="28" t="s">
        <v>48</v>
      </c>
      <c r="B39" s="27" t="s">
        <v>95</v>
      </c>
      <c r="C39" s="24">
        <v>517.20000000000005</v>
      </c>
      <c r="D39" s="24">
        <f t="shared" ref="D39:D50" si="13">E39+G39+H39</f>
        <v>0</v>
      </c>
      <c r="E39" s="24">
        <v>0</v>
      </c>
      <c r="F39" s="24">
        <v>0</v>
      </c>
      <c r="G39" s="24">
        <v>0</v>
      </c>
      <c r="H39" s="24">
        <v>0</v>
      </c>
      <c r="I39" s="24">
        <f t="shared" ref="I39:I50" si="14">C39-D39</f>
        <v>517.20000000000005</v>
      </c>
      <c r="J39" s="24">
        <f t="shared" ref="J39:J50" si="15">L39+N39+P39+R39</f>
        <v>517.20000000000005</v>
      </c>
      <c r="K39" s="24">
        <f t="shared" ref="K39:K50" si="16">M39+O39+Q39+S39</f>
        <v>18031143.600000001</v>
      </c>
      <c r="L39" s="25">
        <v>517.20000000000005</v>
      </c>
      <c r="M39" s="25">
        <v>18031143.600000001</v>
      </c>
      <c r="N39" s="25">
        <v>0</v>
      </c>
      <c r="O39" s="25">
        <v>0</v>
      </c>
      <c r="P39" s="24">
        <v>0</v>
      </c>
      <c r="Q39" s="24">
        <v>0</v>
      </c>
      <c r="R39" s="24">
        <v>0</v>
      </c>
      <c r="S39" s="24">
        <v>0</v>
      </c>
    </row>
    <row r="40" spans="1:22" ht="18" customHeight="1" x14ac:dyDescent="0.25">
      <c r="A40" s="28" t="s">
        <v>49</v>
      </c>
      <c r="B40" s="27" t="s">
        <v>111</v>
      </c>
      <c r="C40" s="24">
        <v>987.7</v>
      </c>
      <c r="D40" s="24">
        <f t="shared" si="13"/>
        <v>0</v>
      </c>
      <c r="E40" s="24">
        <v>0</v>
      </c>
      <c r="F40" s="24">
        <v>0</v>
      </c>
      <c r="G40" s="24">
        <v>0</v>
      </c>
      <c r="H40" s="24">
        <v>0</v>
      </c>
      <c r="I40" s="24">
        <f t="shared" si="14"/>
        <v>987.7</v>
      </c>
      <c r="J40" s="24">
        <f t="shared" si="15"/>
        <v>987.7</v>
      </c>
      <c r="K40" s="24">
        <f t="shared" si="16"/>
        <v>34434185.100000001</v>
      </c>
      <c r="L40" s="25">
        <v>987.7</v>
      </c>
      <c r="M40" s="25">
        <v>34434185.100000001</v>
      </c>
      <c r="N40" s="25">
        <v>0</v>
      </c>
      <c r="O40" s="25">
        <v>0</v>
      </c>
      <c r="P40" s="24">
        <v>0</v>
      </c>
      <c r="Q40" s="24">
        <v>0</v>
      </c>
      <c r="R40" s="24">
        <v>0</v>
      </c>
      <c r="S40" s="24">
        <v>0</v>
      </c>
    </row>
    <row r="41" spans="1:22" ht="36.75" customHeight="1" x14ac:dyDescent="0.25">
      <c r="A41" s="28" t="s">
        <v>50</v>
      </c>
      <c r="B41" s="27" t="s">
        <v>116</v>
      </c>
      <c r="C41" s="24">
        <v>503.1</v>
      </c>
      <c r="D41" s="24">
        <f t="shared" si="13"/>
        <v>0</v>
      </c>
      <c r="E41" s="24">
        <v>0</v>
      </c>
      <c r="F41" s="24">
        <v>0</v>
      </c>
      <c r="G41" s="24">
        <v>0</v>
      </c>
      <c r="H41" s="24">
        <v>0</v>
      </c>
      <c r="I41" s="24">
        <f t="shared" si="14"/>
        <v>503.1</v>
      </c>
      <c r="J41" s="24">
        <f t="shared" si="15"/>
        <v>503.1</v>
      </c>
      <c r="K41" s="24">
        <f t="shared" si="16"/>
        <v>17539575.300000001</v>
      </c>
      <c r="L41" s="25">
        <v>0</v>
      </c>
      <c r="M41" s="25">
        <v>0</v>
      </c>
      <c r="N41" s="25">
        <v>341.2</v>
      </c>
      <c r="O41" s="25">
        <v>11895255.6</v>
      </c>
      <c r="P41" s="24">
        <v>0</v>
      </c>
      <c r="Q41" s="24">
        <v>0</v>
      </c>
      <c r="R41" s="24">
        <v>161.9</v>
      </c>
      <c r="S41" s="24">
        <v>5644319.7000000002</v>
      </c>
    </row>
    <row r="42" spans="1:22" ht="19.5" customHeight="1" x14ac:dyDescent="0.25">
      <c r="A42" s="28" t="s">
        <v>51</v>
      </c>
      <c r="B42" s="27" t="s">
        <v>117</v>
      </c>
      <c r="C42" s="24">
        <v>184.5</v>
      </c>
      <c r="D42" s="24">
        <f t="shared" si="13"/>
        <v>0</v>
      </c>
      <c r="E42" s="24">
        <v>0</v>
      </c>
      <c r="F42" s="24">
        <v>0</v>
      </c>
      <c r="G42" s="24">
        <v>0</v>
      </c>
      <c r="H42" s="24">
        <v>0</v>
      </c>
      <c r="I42" s="24">
        <f t="shared" si="14"/>
        <v>184.5</v>
      </c>
      <c r="J42" s="24">
        <f t="shared" si="15"/>
        <v>184.5</v>
      </c>
      <c r="K42" s="24">
        <f t="shared" si="16"/>
        <v>6432223.5</v>
      </c>
      <c r="L42" s="25">
        <v>0</v>
      </c>
      <c r="M42" s="25">
        <v>0</v>
      </c>
      <c r="N42" s="25">
        <v>184.5</v>
      </c>
      <c r="O42" s="25">
        <v>6432223.5</v>
      </c>
      <c r="P42" s="24">
        <v>0</v>
      </c>
      <c r="Q42" s="24">
        <v>0</v>
      </c>
      <c r="R42" s="24">
        <v>0</v>
      </c>
      <c r="S42" s="24">
        <v>0</v>
      </c>
    </row>
    <row r="43" spans="1:22" ht="20.25" customHeight="1" x14ac:dyDescent="0.25">
      <c r="A43" s="28" t="s">
        <v>52</v>
      </c>
      <c r="B43" s="27" t="s">
        <v>118</v>
      </c>
      <c r="C43" s="24">
        <v>1344.8</v>
      </c>
      <c r="D43" s="24">
        <f t="shared" si="13"/>
        <v>78.8</v>
      </c>
      <c r="E43" s="24">
        <v>78.8</v>
      </c>
      <c r="F43" s="24">
        <v>2747204.4</v>
      </c>
      <c r="G43" s="24">
        <v>0</v>
      </c>
      <c r="H43" s="24">
        <v>0</v>
      </c>
      <c r="I43" s="24">
        <f t="shared" si="14"/>
        <v>1266</v>
      </c>
      <c r="J43" s="24">
        <f t="shared" si="15"/>
        <v>1266</v>
      </c>
      <c r="K43" s="24">
        <f t="shared" si="16"/>
        <v>44136558</v>
      </c>
      <c r="L43" s="25">
        <v>0</v>
      </c>
      <c r="M43" s="25">
        <v>0</v>
      </c>
      <c r="N43" s="25">
        <v>0</v>
      </c>
      <c r="O43" s="25">
        <v>0</v>
      </c>
      <c r="P43" s="24">
        <v>0</v>
      </c>
      <c r="Q43" s="24">
        <v>0</v>
      </c>
      <c r="R43" s="24">
        <v>1266</v>
      </c>
      <c r="S43" s="24">
        <v>44136558</v>
      </c>
    </row>
    <row r="44" spans="1:22" ht="18.75" x14ac:dyDescent="0.25">
      <c r="A44" s="28" t="s">
        <v>53</v>
      </c>
      <c r="B44" s="27" t="s">
        <v>46</v>
      </c>
      <c r="C44" s="24">
        <v>16891.259999999998</v>
      </c>
      <c r="D44" s="24">
        <f t="shared" si="13"/>
        <v>0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4"/>
        <v>16891.259999999998</v>
      </c>
      <c r="J44" s="24">
        <f t="shared" si="15"/>
        <v>16891.259999999998</v>
      </c>
      <c r="K44" s="24">
        <f t="shared" si="16"/>
        <v>588879997.38</v>
      </c>
      <c r="L44" s="25">
        <v>16891.259999999998</v>
      </c>
      <c r="M44" s="25">
        <v>588879997.38</v>
      </c>
      <c r="N44" s="25">
        <v>0</v>
      </c>
      <c r="O44" s="25">
        <v>0</v>
      </c>
      <c r="P44" s="24">
        <v>0</v>
      </c>
      <c r="Q44" s="24">
        <v>0</v>
      </c>
      <c r="R44" s="24">
        <v>0</v>
      </c>
      <c r="S44" s="24">
        <v>0</v>
      </c>
    </row>
    <row r="45" spans="1:22" ht="18.75" x14ac:dyDescent="0.25">
      <c r="A45" s="28" t="s">
        <v>54</v>
      </c>
      <c r="B45" s="27" t="s">
        <v>86</v>
      </c>
      <c r="C45" s="24">
        <v>1125.2</v>
      </c>
      <c r="D45" s="24">
        <f t="shared" si="13"/>
        <v>0</v>
      </c>
      <c r="E45" s="24">
        <v>0</v>
      </c>
      <c r="F45" s="24">
        <v>0</v>
      </c>
      <c r="G45" s="24">
        <v>0</v>
      </c>
      <c r="H45" s="24">
        <v>0</v>
      </c>
      <c r="I45" s="24">
        <f t="shared" si="14"/>
        <v>1125.2</v>
      </c>
      <c r="J45" s="24">
        <f t="shared" si="15"/>
        <v>1125.2</v>
      </c>
      <c r="K45" s="24">
        <f t="shared" si="16"/>
        <v>39227847.600000001</v>
      </c>
      <c r="L45" s="25">
        <v>0</v>
      </c>
      <c r="M45" s="25">
        <v>0</v>
      </c>
      <c r="N45" s="25">
        <v>1125.2</v>
      </c>
      <c r="O45" s="25">
        <v>39227847.600000001</v>
      </c>
      <c r="P45" s="24">
        <v>0</v>
      </c>
      <c r="Q45" s="24">
        <v>0</v>
      </c>
      <c r="R45" s="24">
        <v>0</v>
      </c>
      <c r="S45" s="24">
        <v>0</v>
      </c>
    </row>
    <row r="46" spans="1:22" ht="18.75" x14ac:dyDescent="0.25">
      <c r="A46" s="28" t="s">
        <v>55</v>
      </c>
      <c r="B46" s="27" t="s">
        <v>87</v>
      </c>
      <c r="C46" s="24">
        <v>3736.4</v>
      </c>
      <c r="D46" s="24">
        <f t="shared" si="13"/>
        <v>0</v>
      </c>
      <c r="E46" s="24">
        <v>0</v>
      </c>
      <c r="F46" s="24">
        <v>0</v>
      </c>
      <c r="G46" s="24">
        <v>0</v>
      </c>
      <c r="H46" s="24">
        <v>0</v>
      </c>
      <c r="I46" s="24">
        <f t="shared" si="14"/>
        <v>3736.4</v>
      </c>
      <c r="J46" s="24">
        <f t="shared" si="15"/>
        <v>3736.4</v>
      </c>
      <c r="K46" s="24">
        <f t="shared" si="16"/>
        <v>130262113.2</v>
      </c>
      <c r="L46" s="25">
        <v>2903.5</v>
      </c>
      <c r="M46" s="25">
        <v>101224720.5</v>
      </c>
      <c r="N46" s="25">
        <v>0</v>
      </c>
      <c r="O46" s="25">
        <v>0</v>
      </c>
      <c r="P46" s="24">
        <v>832.9</v>
      </c>
      <c r="Q46" s="24">
        <v>29037392.699999999</v>
      </c>
      <c r="R46" s="24">
        <v>0</v>
      </c>
      <c r="S46" s="24">
        <v>0</v>
      </c>
    </row>
    <row r="47" spans="1:22" ht="18.75" x14ac:dyDescent="0.25">
      <c r="A47" s="28" t="s">
        <v>56</v>
      </c>
      <c r="B47" s="27" t="s">
        <v>93</v>
      </c>
      <c r="C47" s="24">
        <v>266.5</v>
      </c>
      <c r="D47" s="24">
        <f t="shared" si="13"/>
        <v>0</v>
      </c>
      <c r="E47" s="24">
        <v>0</v>
      </c>
      <c r="F47" s="24">
        <v>0</v>
      </c>
      <c r="G47" s="24">
        <v>0</v>
      </c>
      <c r="H47" s="24">
        <v>0</v>
      </c>
      <c r="I47" s="24">
        <f t="shared" si="14"/>
        <v>266.5</v>
      </c>
      <c r="J47" s="24">
        <f t="shared" si="15"/>
        <v>266.5</v>
      </c>
      <c r="K47" s="24">
        <f t="shared" si="16"/>
        <v>9290989.5</v>
      </c>
      <c r="L47" s="25">
        <v>0</v>
      </c>
      <c r="M47" s="25">
        <v>0</v>
      </c>
      <c r="N47" s="25">
        <v>0</v>
      </c>
      <c r="O47" s="25">
        <v>0</v>
      </c>
      <c r="P47" s="24">
        <v>0</v>
      </c>
      <c r="Q47" s="24">
        <v>0</v>
      </c>
      <c r="R47" s="24">
        <v>266.5</v>
      </c>
      <c r="S47" s="24">
        <v>9290989.5</v>
      </c>
    </row>
    <row r="48" spans="1:22" ht="18.75" x14ac:dyDescent="0.25">
      <c r="A48" s="28" t="s">
        <v>57</v>
      </c>
      <c r="B48" s="27" t="s">
        <v>91</v>
      </c>
      <c r="C48" s="24">
        <v>1316.04</v>
      </c>
      <c r="D48" s="24">
        <f t="shared" si="13"/>
        <v>0</v>
      </c>
      <c r="E48" s="24">
        <v>0</v>
      </c>
      <c r="F48" s="24">
        <v>0</v>
      </c>
      <c r="G48" s="24">
        <v>0</v>
      </c>
      <c r="H48" s="24">
        <v>0</v>
      </c>
      <c r="I48" s="24">
        <f t="shared" si="14"/>
        <v>1316.04</v>
      </c>
      <c r="J48" s="24">
        <f t="shared" si="15"/>
        <v>1316.04</v>
      </c>
      <c r="K48" s="24">
        <f t="shared" si="16"/>
        <v>45881102.519999996</v>
      </c>
      <c r="L48" s="25">
        <v>0</v>
      </c>
      <c r="M48" s="25">
        <v>0</v>
      </c>
      <c r="N48" s="25">
        <v>0</v>
      </c>
      <c r="O48" s="25">
        <v>0</v>
      </c>
      <c r="P48" s="24">
        <v>1199.54</v>
      </c>
      <c r="Q48" s="24">
        <v>41835157.039999999</v>
      </c>
      <c r="R48" s="24">
        <v>116.5</v>
      </c>
      <c r="S48" s="24">
        <v>4045945.48</v>
      </c>
    </row>
    <row r="49" spans="1:19" ht="18.75" x14ac:dyDescent="0.25">
      <c r="A49" s="28" t="s">
        <v>58</v>
      </c>
      <c r="B49" s="27" t="s">
        <v>112</v>
      </c>
      <c r="C49" s="24">
        <v>1865.8</v>
      </c>
      <c r="D49" s="24">
        <f t="shared" si="13"/>
        <v>37.6</v>
      </c>
      <c r="E49" s="24">
        <v>37.6</v>
      </c>
      <c r="F49" s="24">
        <v>720990</v>
      </c>
      <c r="G49" s="24">
        <v>0</v>
      </c>
      <c r="H49" s="24">
        <v>0</v>
      </c>
      <c r="I49" s="24">
        <f t="shared" si="14"/>
        <v>1828.2</v>
      </c>
      <c r="J49" s="24">
        <f t="shared" si="15"/>
        <v>1865.8000000000002</v>
      </c>
      <c r="K49" s="24">
        <f t="shared" si="16"/>
        <v>64326395.400000006</v>
      </c>
      <c r="L49" s="25">
        <v>0</v>
      </c>
      <c r="M49" s="25">
        <v>0</v>
      </c>
      <c r="N49" s="25">
        <v>1018.1</v>
      </c>
      <c r="O49" s="25">
        <v>35100606.100000001</v>
      </c>
      <c r="P49" s="24">
        <v>0</v>
      </c>
      <c r="Q49" s="24">
        <v>0</v>
      </c>
      <c r="R49" s="24">
        <v>847.7</v>
      </c>
      <c r="S49" s="24">
        <v>29225789.300000001</v>
      </c>
    </row>
    <row r="50" spans="1:19" ht="18.75" x14ac:dyDescent="0.25">
      <c r="A50" s="28" t="s">
        <v>59</v>
      </c>
      <c r="B50" s="27" t="s">
        <v>96</v>
      </c>
      <c r="C50" s="24">
        <v>234.6</v>
      </c>
      <c r="D50" s="24">
        <f t="shared" si="13"/>
        <v>0</v>
      </c>
      <c r="E50" s="24">
        <v>0</v>
      </c>
      <c r="F50" s="24">
        <v>0</v>
      </c>
      <c r="G50" s="24">
        <v>0</v>
      </c>
      <c r="H50" s="24">
        <v>0</v>
      </c>
      <c r="I50" s="24">
        <f t="shared" si="14"/>
        <v>234.6</v>
      </c>
      <c r="J50" s="24">
        <f t="shared" si="15"/>
        <v>234.6</v>
      </c>
      <c r="K50" s="24">
        <f t="shared" si="16"/>
        <v>8178859.7999999998</v>
      </c>
      <c r="L50" s="25">
        <v>234.6</v>
      </c>
      <c r="M50" s="25">
        <v>8178859.7999999998</v>
      </c>
      <c r="N50" s="25">
        <v>0</v>
      </c>
      <c r="O50" s="25">
        <v>0</v>
      </c>
      <c r="P50" s="24">
        <v>0</v>
      </c>
      <c r="Q50" s="24">
        <v>0</v>
      </c>
      <c r="R50" s="24">
        <v>0</v>
      </c>
      <c r="S50" s="24">
        <v>0</v>
      </c>
    </row>
    <row r="51" spans="1:19" ht="18.75" customHeight="1" x14ac:dyDescent="0.25">
      <c r="A51" s="28" t="s">
        <v>60</v>
      </c>
      <c r="B51" s="27" t="s">
        <v>13</v>
      </c>
      <c r="C51" s="24">
        <f t="shared" ref="C51:S51" si="17">SUM(C52:C62)</f>
        <v>28963.200000000001</v>
      </c>
      <c r="D51" s="24">
        <f t="shared" si="17"/>
        <v>64.800000000000011</v>
      </c>
      <c r="E51" s="24">
        <f t="shared" si="17"/>
        <v>64.800000000000011</v>
      </c>
      <c r="F51" s="24">
        <f t="shared" si="17"/>
        <v>2259723.42</v>
      </c>
      <c r="G51" s="24">
        <f t="shared" si="17"/>
        <v>0</v>
      </c>
      <c r="H51" s="24">
        <f t="shared" si="17"/>
        <v>0</v>
      </c>
      <c r="I51" s="24">
        <f t="shared" si="17"/>
        <v>28898.399999999998</v>
      </c>
      <c r="J51" s="24">
        <f t="shared" si="17"/>
        <v>28898.399999999998</v>
      </c>
      <c r="K51" s="24">
        <f t="shared" si="17"/>
        <v>1007852150.8199999</v>
      </c>
      <c r="L51" s="25">
        <f t="shared" si="17"/>
        <v>21150.49</v>
      </c>
      <c r="M51" s="25">
        <f t="shared" si="17"/>
        <v>737638144.09000003</v>
      </c>
      <c r="N51" s="25">
        <f t="shared" si="17"/>
        <v>470.71</v>
      </c>
      <c r="O51" s="25">
        <f t="shared" si="17"/>
        <v>16416340.75</v>
      </c>
      <c r="P51" s="24">
        <f t="shared" si="17"/>
        <v>3354.2</v>
      </c>
      <c r="Q51" s="24">
        <f t="shared" si="17"/>
        <v>116980452.89</v>
      </c>
      <c r="R51" s="24">
        <f t="shared" si="17"/>
        <v>3923</v>
      </c>
      <c r="S51" s="24">
        <f t="shared" si="17"/>
        <v>136817213.08999997</v>
      </c>
    </row>
    <row r="52" spans="1:19" ht="18.75" x14ac:dyDescent="0.25">
      <c r="A52" s="28" t="s">
        <v>61</v>
      </c>
      <c r="B52" s="27" t="s">
        <v>97</v>
      </c>
      <c r="C52" s="24">
        <v>275.7</v>
      </c>
      <c r="D52" s="24">
        <f t="shared" ref="D52:D62" si="18">E52+G52+H52</f>
        <v>0</v>
      </c>
      <c r="E52" s="24">
        <v>0</v>
      </c>
      <c r="F52" s="24">
        <v>0</v>
      </c>
      <c r="G52" s="24">
        <v>0</v>
      </c>
      <c r="H52" s="24">
        <v>0</v>
      </c>
      <c r="I52" s="24">
        <f t="shared" ref="I52:I62" si="19">C52-D52</f>
        <v>275.7</v>
      </c>
      <c r="J52" s="24">
        <f t="shared" ref="J52:J62" si="20">L52+N52+P52+R52</f>
        <v>275.7</v>
      </c>
      <c r="K52" s="24">
        <f t="shared" ref="K52:K62" si="21">M52+O52+Q52+S52</f>
        <v>9615230.4900000002</v>
      </c>
      <c r="L52" s="25">
        <v>0</v>
      </c>
      <c r="M52" s="25">
        <v>0</v>
      </c>
      <c r="N52" s="25">
        <v>275.7</v>
      </c>
      <c r="O52" s="25">
        <v>9615230.4900000002</v>
      </c>
      <c r="P52" s="24">
        <v>0</v>
      </c>
      <c r="Q52" s="24">
        <v>0</v>
      </c>
      <c r="R52" s="24">
        <v>0</v>
      </c>
      <c r="S52" s="24">
        <v>0</v>
      </c>
    </row>
    <row r="53" spans="1:19" ht="18.75" x14ac:dyDescent="0.25">
      <c r="A53" s="28" t="s">
        <v>62</v>
      </c>
      <c r="B53" s="27" t="s">
        <v>72</v>
      </c>
      <c r="C53" s="24">
        <v>1369.4</v>
      </c>
      <c r="D53" s="24">
        <f t="shared" si="18"/>
        <v>0</v>
      </c>
      <c r="E53" s="24">
        <v>0</v>
      </c>
      <c r="F53" s="24">
        <v>0</v>
      </c>
      <c r="G53" s="24">
        <v>0</v>
      </c>
      <c r="H53" s="24">
        <v>0</v>
      </c>
      <c r="I53" s="24">
        <f t="shared" si="19"/>
        <v>1369.4</v>
      </c>
      <c r="J53" s="24">
        <f t="shared" si="20"/>
        <v>1369.4</v>
      </c>
      <c r="K53" s="24">
        <f t="shared" si="21"/>
        <v>47758783.579999998</v>
      </c>
      <c r="L53" s="25">
        <v>0</v>
      </c>
      <c r="M53" s="25">
        <v>0</v>
      </c>
      <c r="N53" s="25">
        <v>0</v>
      </c>
      <c r="O53" s="25">
        <v>0</v>
      </c>
      <c r="P53" s="24">
        <v>0</v>
      </c>
      <c r="Q53" s="24">
        <v>0</v>
      </c>
      <c r="R53" s="24">
        <v>1369.4</v>
      </c>
      <c r="S53" s="24">
        <v>47758783.579999998</v>
      </c>
    </row>
    <row r="54" spans="1:19" ht="18.75" x14ac:dyDescent="0.25">
      <c r="A54" s="28" t="s">
        <v>63</v>
      </c>
      <c r="B54" s="27" t="s">
        <v>46</v>
      </c>
      <c r="C54" s="24">
        <v>20931.29</v>
      </c>
      <c r="D54" s="24">
        <f t="shared" si="18"/>
        <v>0</v>
      </c>
      <c r="E54" s="24">
        <v>0</v>
      </c>
      <c r="F54" s="24">
        <v>0</v>
      </c>
      <c r="G54" s="24">
        <v>0</v>
      </c>
      <c r="H54" s="24">
        <v>0</v>
      </c>
      <c r="I54" s="24">
        <f t="shared" si="19"/>
        <v>20931.29</v>
      </c>
      <c r="J54" s="24">
        <f t="shared" si="20"/>
        <v>20931.29</v>
      </c>
      <c r="K54" s="24">
        <f t="shared" si="21"/>
        <v>729993390.64999998</v>
      </c>
      <c r="L54" s="25">
        <v>20931.29</v>
      </c>
      <c r="M54" s="25">
        <v>729993390.64999998</v>
      </c>
      <c r="N54" s="25">
        <v>0</v>
      </c>
      <c r="O54" s="25">
        <v>0</v>
      </c>
      <c r="P54" s="24">
        <v>0</v>
      </c>
      <c r="Q54" s="24">
        <v>0</v>
      </c>
      <c r="R54" s="24">
        <v>0</v>
      </c>
      <c r="S54" s="24">
        <v>0</v>
      </c>
    </row>
    <row r="55" spans="1:19" ht="18.75" x14ac:dyDescent="0.25">
      <c r="A55" s="28" t="s">
        <v>64</v>
      </c>
      <c r="B55" s="27" t="s">
        <v>98</v>
      </c>
      <c r="C55" s="24">
        <v>768.9</v>
      </c>
      <c r="D55" s="24">
        <f t="shared" si="18"/>
        <v>29.1</v>
      </c>
      <c r="E55" s="24">
        <v>29.1</v>
      </c>
      <c r="F55" s="24">
        <v>1014660.93</v>
      </c>
      <c r="G55" s="24">
        <v>0</v>
      </c>
      <c r="H55" s="24">
        <v>0</v>
      </c>
      <c r="I55" s="24">
        <f t="shared" si="19"/>
        <v>739.8</v>
      </c>
      <c r="J55" s="24">
        <f t="shared" si="20"/>
        <v>739.8</v>
      </c>
      <c r="K55" s="24">
        <f t="shared" si="21"/>
        <v>25801264.800000001</v>
      </c>
      <c r="L55" s="25">
        <v>0</v>
      </c>
      <c r="M55" s="25">
        <v>0</v>
      </c>
      <c r="N55" s="25">
        <v>0</v>
      </c>
      <c r="O55" s="25">
        <v>0</v>
      </c>
      <c r="P55" s="24">
        <v>0</v>
      </c>
      <c r="Q55" s="24">
        <v>0</v>
      </c>
      <c r="R55" s="24">
        <v>739.8</v>
      </c>
      <c r="S55" s="24">
        <v>25801264.800000001</v>
      </c>
    </row>
    <row r="56" spans="1:19" ht="18.75" x14ac:dyDescent="0.25">
      <c r="A56" s="28" t="s">
        <v>65</v>
      </c>
      <c r="B56" s="27" t="s">
        <v>99</v>
      </c>
      <c r="C56" s="24">
        <v>160.1</v>
      </c>
      <c r="D56" s="24">
        <f t="shared" si="18"/>
        <v>0</v>
      </c>
      <c r="E56" s="24">
        <v>0</v>
      </c>
      <c r="F56" s="24">
        <v>0</v>
      </c>
      <c r="G56" s="24">
        <v>0</v>
      </c>
      <c r="H56" s="24">
        <v>0</v>
      </c>
      <c r="I56" s="24">
        <f t="shared" si="19"/>
        <v>160.1</v>
      </c>
      <c r="J56" s="24">
        <f t="shared" si="20"/>
        <v>160.1</v>
      </c>
      <c r="K56" s="24">
        <f t="shared" si="21"/>
        <v>5583599.5700000003</v>
      </c>
      <c r="L56" s="25">
        <v>0</v>
      </c>
      <c r="M56" s="25">
        <v>0</v>
      </c>
      <c r="N56" s="25">
        <v>0</v>
      </c>
      <c r="O56" s="25">
        <v>0</v>
      </c>
      <c r="P56" s="24">
        <v>0</v>
      </c>
      <c r="Q56" s="24">
        <v>0</v>
      </c>
      <c r="R56" s="24">
        <v>160.1</v>
      </c>
      <c r="S56" s="24">
        <v>5583599.5700000003</v>
      </c>
    </row>
    <row r="57" spans="1:19" ht="18.75" x14ac:dyDescent="0.25">
      <c r="A57" s="28" t="s">
        <v>66</v>
      </c>
      <c r="B57" s="27" t="s">
        <v>100</v>
      </c>
      <c r="C57" s="24">
        <v>219.2</v>
      </c>
      <c r="D57" s="24">
        <f t="shared" si="18"/>
        <v>0</v>
      </c>
      <c r="E57" s="24">
        <v>0</v>
      </c>
      <c r="F57" s="24">
        <v>0</v>
      </c>
      <c r="G57" s="24">
        <v>0</v>
      </c>
      <c r="H57" s="24">
        <v>0</v>
      </c>
      <c r="I57" s="24">
        <f t="shared" si="19"/>
        <v>219.2</v>
      </c>
      <c r="J57" s="24">
        <f t="shared" si="20"/>
        <v>219.2</v>
      </c>
      <c r="K57" s="24">
        <f t="shared" si="21"/>
        <v>7644753.4400000004</v>
      </c>
      <c r="L57" s="25">
        <v>219.2</v>
      </c>
      <c r="M57" s="25">
        <v>7644753.4400000004</v>
      </c>
      <c r="N57" s="25">
        <v>0</v>
      </c>
      <c r="O57" s="25">
        <v>0</v>
      </c>
      <c r="P57" s="24">
        <v>0</v>
      </c>
      <c r="Q57" s="24">
        <v>0</v>
      </c>
      <c r="R57" s="24">
        <v>0</v>
      </c>
      <c r="S57" s="24">
        <v>0</v>
      </c>
    </row>
    <row r="58" spans="1:19" ht="37.5" x14ac:dyDescent="0.25">
      <c r="A58" s="28" t="s">
        <v>67</v>
      </c>
      <c r="B58" s="27" t="s">
        <v>104</v>
      </c>
      <c r="C58" s="24">
        <v>2494.1999999999998</v>
      </c>
      <c r="D58" s="24">
        <f t="shared" si="18"/>
        <v>0</v>
      </c>
      <c r="E58" s="24">
        <v>0</v>
      </c>
      <c r="F58" s="24">
        <v>0</v>
      </c>
      <c r="G58" s="24">
        <v>0</v>
      </c>
      <c r="H58" s="24">
        <v>0</v>
      </c>
      <c r="I58" s="24">
        <f t="shared" si="19"/>
        <v>2494.1999999999998</v>
      </c>
      <c r="J58" s="24">
        <f t="shared" si="20"/>
        <v>2494.1999999999998</v>
      </c>
      <c r="K58" s="24">
        <f t="shared" si="21"/>
        <v>86986970.939999998</v>
      </c>
      <c r="L58" s="25">
        <v>0</v>
      </c>
      <c r="M58" s="25">
        <v>0</v>
      </c>
      <c r="N58" s="25">
        <v>0</v>
      </c>
      <c r="O58" s="25">
        <v>0</v>
      </c>
      <c r="P58" s="24">
        <v>2087.6999999999998</v>
      </c>
      <c r="Q58" s="24">
        <v>72809998.890000001</v>
      </c>
      <c r="R58" s="24">
        <v>406.5</v>
      </c>
      <c r="S58" s="24">
        <v>14176972.050000001</v>
      </c>
    </row>
    <row r="59" spans="1:19" ht="18.75" x14ac:dyDescent="0.25">
      <c r="A59" s="28" t="s">
        <v>68</v>
      </c>
      <c r="B59" s="27" t="s">
        <v>89</v>
      </c>
      <c r="C59" s="24">
        <v>195.01</v>
      </c>
      <c r="D59" s="24">
        <f t="shared" si="18"/>
        <v>0</v>
      </c>
      <c r="E59" s="24">
        <v>0</v>
      </c>
      <c r="F59" s="24">
        <v>0</v>
      </c>
      <c r="G59" s="24">
        <v>0</v>
      </c>
      <c r="H59" s="24">
        <v>0</v>
      </c>
      <c r="I59" s="24">
        <f t="shared" si="19"/>
        <v>195.01</v>
      </c>
      <c r="J59" s="24">
        <f t="shared" si="20"/>
        <v>195.01</v>
      </c>
      <c r="K59" s="24">
        <f t="shared" si="21"/>
        <v>6801110.2599999998</v>
      </c>
      <c r="L59" s="25">
        <v>0</v>
      </c>
      <c r="M59" s="25">
        <v>0</v>
      </c>
      <c r="N59" s="25">
        <v>195.01</v>
      </c>
      <c r="O59" s="25">
        <v>6801110.2599999998</v>
      </c>
      <c r="P59" s="24">
        <v>0</v>
      </c>
      <c r="Q59" s="24">
        <v>0</v>
      </c>
      <c r="R59" s="24">
        <v>0</v>
      </c>
      <c r="S59" s="24">
        <v>0</v>
      </c>
    </row>
    <row r="60" spans="1:19" ht="37.5" x14ac:dyDescent="0.25">
      <c r="A60" s="28" t="s">
        <v>69</v>
      </c>
      <c r="B60" s="27" t="s">
        <v>90</v>
      </c>
      <c r="C60" s="24">
        <v>673.9</v>
      </c>
      <c r="D60" s="24">
        <f t="shared" si="18"/>
        <v>35.700000000000003</v>
      </c>
      <c r="E60" s="24">
        <v>35.700000000000003</v>
      </c>
      <c r="F60" s="24">
        <v>1245062.49</v>
      </c>
      <c r="G60" s="24">
        <v>0</v>
      </c>
      <c r="H60" s="24">
        <v>0</v>
      </c>
      <c r="I60" s="24">
        <f t="shared" si="19"/>
        <v>638.19999999999993</v>
      </c>
      <c r="J60" s="24">
        <f t="shared" si="20"/>
        <v>638.20000000000005</v>
      </c>
      <c r="K60" s="24">
        <f t="shared" si="21"/>
        <v>22257671.739999998</v>
      </c>
      <c r="L60" s="25">
        <v>0</v>
      </c>
      <c r="M60" s="25">
        <v>0</v>
      </c>
      <c r="N60" s="25">
        <v>0</v>
      </c>
      <c r="O60" s="25">
        <v>0</v>
      </c>
      <c r="P60" s="24">
        <v>0</v>
      </c>
      <c r="Q60" s="24">
        <v>0</v>
      </c>
      <c r="R60" s="24">
        <v>638.20000000000005</v>
      </c>
      <c r="S60" s="24">
        <v>22257671.739999998</v>
      </c>
    </row>
    <row r="61" spans="1:19" ht="37.5" x14ac:dyDescent="0.25">
      <c r="A61" s="28" t="s">
        <v>70</v>
      </c>
      <c r="B61" s="27" t="s">
        <v>101</v>
      </c>
      <c r="C61" s="24">
        <v>513.79999999999995</v>
      </c>
      <c r="D61" s="24">
        <f t="shared" si="18"/>
        <v>0</v>
      </c>
      <c r="E61" s="24">
        <v>0</v>
      </c>
      <c r="F61" s="24">
        <v>0</v>
      </c>
      <c r="G61" s="24">
        <v>0</v>
      </c>
      <c r="H61" s="24">
        <v>0</v>
      </c>
      <c r="I61" s="24">
        <f t="shared" si="19"/>
        <v>513.79999999999995</v>
      </c>
      <c r="J61" s="24">
        <f t="shared" si="20"/>
        <v>513.79999999999995</v>
      </c>
      <c r="K61" s="24">
        <f t="shared" si="21"/>
        <v>17919134.66</v>
      </c>
      <c r="L61" s="25">
        <v>0</v>
      </c>
      <c r="M61" s="25">
        <v>0</v>
      </c>
      <c r="N61" s="25">
        <v>0</v>
      </c>
      <c r="O61" s="25">
        <v>0</v>
      </c>
      <c r="P61" s="24">
        <v>0</v>
      </c>
      <c r="Q61" s="24">
        <v>0</v>
      </c>
      <c r="R61" s="24">
        <v>513.79999999999995</v>
      </c>
      <c r="S61" s="24">
        <v>17919134.66</v>
      </c>
    </row>
    <row r="62" spans="1:19" ht="18.75" x14ac:dyDescent="0.25">
      <c r="A62" s="28" t="s">
        <v>71</v>
      </c>
      <c r="B62" s="27" t="s">
        <v>91</v>
      </c>
      <c r="C62" s="24">
        <v>1361.7</v>
      </c>
      <c r="D62" s="24">
        <f t="shared" si="18"/>
        <v>0</v>
      </c>
      <c r="E62" s="24">
        <v>0</v>
      </c>
      <c r="F62" s="24">
        <v>0</v>
      </c>
      <c r="G62" s="24">
        <v>0</v>
      </c>
      <c r="H62" s="24">
        <v>0</v>
      </c>
      <c r="I62" s="24">
        <f t="shared" si="19"/>
        <v>1361.7</v>
      </c>
      <c r="J62" s="24">
        <f t="shared" si="20"/>
        <v>1361.7</v>
      </c>
      <c r="K62" s="24">
        <f t="shared" si="21"/>
        <v>47490240.689999998</v>
      </c>
      <c r="L62" s="25">
        <v>0</v>
      </c>
      <c r="M62" s="25">
        <v>0</v>
      </c>
      <c r="N62" s="25">
        <v>0</v>
      </c>
      <c r="O62" s="25">
        <v>0</v>
      </c>
      <c r="P62" s="24">
        <v>1266.5</v>
      </c>
      <c r="Q62" s="24">
        <v>44170454</v>
      </c>
      <c r="R62" s="24">
        <v>95.2</v>
      </c>
      <c r="S62" s="24">
        <v>3319786.69</v>
      </c>
    </row>
    <row r="63" spans="1:19" ht="18.75" customHeight="1" x14ac:dyDescent="0.25">
      <c r="A63" s="28" t="s">
        <v>73</v>
      </c>
      <c r="B63" s="27" t="s">
        <v>14</v>
      </c>
      <c r="C63" s="24">
        <f t="shared" ref="C63:S63" si="22">SUM(C64:C73)</f>
        <v>28911.440000000002</v>
      </c>
      <c r="D63" s="24">
        <f t="shared" si="22"/>
        <v>68.7</v>
      </c>
      <c r="E63" s="24">
        <f t="shared" si="22"/>
        <v>68.7</v>
      </c>
      <c r="F63" s="24">
        <f t="shared" si="22"/>
        <v>2395981.2000000002</v>
      </c>
      <c r="G63" s="24">
        <f t="shared" si="22"/>
        <v>0</v>
      </c>
      <c r="H63" s="24">
        <f t="shared" si="22"/>
        <v>0</v>
      </c>
      <c r="I63" s="24">
        <f t="shared" si="22"/>
        <v>28842.74</v>
      </c>
      <c r="J63" s="24">
        <f t="shared" si="22"/>
        <v>28842.74</v>
      </c>
      <c r="K63" s="24">
        <f t="shared" si="22"/>
        <v>1005919400.2399999</v>
      </c>
      <c r="L63" s="25">
        <f t="shared" si="22"/>
        <v>17766.939999999999</v>
      </c>
      <c r="M63" s="25">
        <f t="shared" si="22"/>
        <v>619639799.44000006</v>
      </c>
      <c r="N63" s="25">
        <f t="shared" si="22"/>
        <v>1336.7</v>
      </c>
      <c r="O63" s="25">
        <f t="shared" si="22"/>
        <v>46618749.200000003</v>
      </c>
      <c r="P63" s="24">
        <f t="shared" si="22"/>
        <v>6432.4</v>
      </c>
      <c r="Q63" s="24">
        <f t="shared" si="22"/>
        <v>224336382.40000001</v>
      </c>
      <c r="R63" s="24">
        <f t="shared" si="22"/>
        <v>3306.7000000000007</v>
      </c>
      <c r="S63" s="24">
        <f t="shared" si="22"/>
        <v>115324469.19999999</v>
      </c>
    </row>
    <row r="64" spans="1:19" ht="37.5" x14ac:dyDescent="0.25">
      <c r="A64" s="28" t="s">
        <v>74</v>
      </c>
      <c r="B64" s="27" t="s">
        <v>113</v>
      </c>
      <c r="C64" s="24">
        <v>504.9</v>
      </c>
      <c r="D64" s="24">
        <f t="shared" ref="D64:D73" si="23">E64+G64+H64</f>
        <v>0</v>
      </c>
      <c r="E64" s="24">
        <v>0</v>
      </c>
      <c r="F64" s="24">
        <v>0</v>
      </c>
      <c r="G64" s="24">
        <v>0</v>
      </c>
      <c r="H64" s="24">
        <v>0</v>
      </c>
      <c r="I64" s="24">
        <f t="shared" ref="I64:I73" si="24">C64-D64</f>
        <v>504.9</v>
      </c>
      <c r="J64" s="24">
        <f t="shared" ref="J64:J73" si="25">L64+N64+P64+R64</f>
        <v>504.9</v>
      </c>
      <c r="K64" s="24">
        <f t="shared" ref="K64:K73" si="26">M64+O64+Q64+S64</f>
        <v>17608892.399999999</v>
      </c>
      <c r="L64" s="25">
        <v>0</v>
      </c>
      <c r="M64" s="25">
        <v>0</v>
      </c>
      <c r="N64" s="25">
        <v>0</v>
      </c>
      <c r="O64" s="25">
        <v>0</v>
      </c>
      <c r="P64" s="24">
        <v>0</v>
      </c>
      <c r="Q64" s="24">
        <v>0</v>
      </c>
      <c r="R64" s="24">
        <v>504.9</v>
      </c>
      <c r="S64" s="24">
        <v>17608892.399999999</v>
      </c>
    </row>
    <row r="65" spans="1:20" ht="21" customHeight="1" x14ac:dyDescent="0.25">
      <c r="A65" s="28" t="s">
        <v>75</v>
      </c>
      <c r="B65" s="27" t="s">
        <v>114</v>
      </c>
      <c r="C65" s="24">
        <v>1224</v>
      </c>
      <c r="D65" s="24">
        <f t="shared" si="23"/>
        <v>0</v>
      </c>
      <c r="E65" s="24">
        <v>0</v>
      </c>
      <c r="F65" s="24">
        <v>0</v>
      </c>
      <c r="G65" s="24">
        <v>0</v>
      </c>
      <c r="H65" s="24">
        <v>0</v>
      </c>
      <c r="I65" s="24">
        <f t="shared" si="24"/>
        <v>1224</v>
      </c>
      <c r="J65" s="24">
        <f t="shared" si="25"/>
        <v>1224</v>
      </c>
      <c r="K65" s="24">
        <f t="shared" si="26"/>
        <v>42688224</v>
      </c>
      <c r="L65" s="25">
        <v>0</v>
      </c>
      <c r="M65" s="25">
        <v>0</v>
      </c>
      <c r="N65" s="25">
        <v>1224</v>
      </c>
      <c r="O65" s="25">
        <v>42688224</v>
      </c>
      <c r="P65" s="24">
        <v>0</v>
      </c>
      <c r="Q65" s="24">
        <v>0</v>
      </c>
      <c r="R65" s="24">
        <v>0</v>
      </c>
      <c r="S65" s="24">
        <v>0</v>
      </c>
    </row>
    <row r="66" spans="1:20" ht="18.75" x14ac:dyDescent="0.25">
      <c r="A66" s="28" t="s">
        <v>76</v>
      </c>
      <c r="B66" s="27" t="s">
        <v>46</v>
      </c>
      <c r="C66" s="24">
        <v>16228.84</v>
      </c>
      <c r="D66" s="24">
        <f t="shared" si="23"/>
        <v>0</v>
      </c>
      <c r="E66" s="24">
        <v>0</v>
      </c>
      <c r="F66" s="24">
        <v>0</v>
      </c>
      <c r="G66" s="24">
        <v>0</v>
      </c>
      <c r="H66" s="24">
        <v>0</v>
      </c>
      <c r="I66" s="24">
        <f t="shared" si="24"/>
        <v>16228.84</v>
      </c>
      <c r="J66" s="24">
        <f t="shared" si="25"/>
        <v>16228.84</v>
      </c>
      <c r="K66" s="24">
        <f t="shared" si="26"/>
        <v>565997023.84000003</v>
      </c>
      <c r="L66" s="25">
        <v>16228.84</v>
      </c>
      <c r="M66" s="25">
        <v>565997023.84000003</v>
      </c>
      <c r="N66" s="25">
        <v>0</v>
      </c>
      <c r="O66" s="25">
        <v>0</v>
      </c>
      <c r="P66" s="24">
        <v>0</v>
      </c>
      <c r="Q66" s="24">
        <v>0</v>
      </c>
      <c r="R66" s="24">
        <v>0</v>
      </c>
      <c r="S66" s="24">
        <v>0</v>
      </c>
    </row>
    <row r="67" spans="1:20" ht="18.75" x14ac:dyDescent="0.25">
      <c r="A67" s="28" t="s">
        <v>77</v>
      </c>
      <c r="B67" s="27" t="s">
        <v>102</v>
      </c>
      <c r="C67" s="24">
        <v>5801.5</v>
      </c>
      <c r="D67" s="24">
        <f t="shared" si="23"/>
        <v>0</v>
      </c>
      <c r="E67" s="24">
        <v>0</v>
      </c>
      <c r="F67" s="24">
        <v>0</v>
      </c>
      <c r="G67" s="24">
        <v>0</v>
      </c>
      <c r="H67" s="24">
        <v>0</v>
      </c>
      <c r="I67" s="24">
        <f t="shared" si="24"/>
        <v>5801.5</v>
      </c>
      <c r="J67" s="24">
        <f t="shared" si="25"/>
        <v>5801.5</v>
      </c>
      <c r="K67" s="24">
        <f t="shared" si="26"/>
        <v>202333114</v>
      </c>
      <c r="L67" s="25">
        <v>0</v>
      </c>
      <c r="M67" s="25">
        <v>0</v>
      </c>
      <c r="N67" s="25">
        <v>0</v>
      </c>
      <c r="O67" s="25">
        <v>0</v>
      </c>
      <c r="P67" s="24">
        <v>4315.3</v>
      </c>
      <c r="Q67" s="24">
        <v>150500402.80000001</v>
      </c>
      <c r="R67" s="24">
        <v>1486.2</v>
      </c>
      <c r="S67" s="24">
        <v>51832711.200000003</v>
      </c>
    </row>
    <row r="68" spans="1:20" ht="18.75" x14ac:dyDescent="0.25">
      <c r="A68" s="28" t="s">
        <v>78</v>
      </c>
      <c r="B68" s="27" t="s">
        <v>103</v>
      </c>
      <c r="C68" s="24">
        <v>112.7</v>
      </c>
      <c r="D68" s="24">
        <f t="shared" si="23"/>
        <v>0</v>
      </c>
      <c r="E68" s="24">
        <v>0</v>
      </c>
      <c r="F68" s="24">
        <v>0</v>
      </c>
      <c r="G68" s="24">
        <v>0</v>
      </c>
      <c r="H68" s="24">
        <v>0</v>
      </c>
      <c r="I68" s="24">
        <f t="shared" si="24"/>
        <v>112.7</v>
      </c>
      <c r="J68" s="24">
        <f t="shared" si="25"/>
        <v>112.7</v>
      </c>
      <c r="K68" s="24">
        <f t="shared" si="26"/>
        <v>3930525.2</v>
      </c>
      <c r="L68" s="25">
        <v>0</v>
      </c>
      <c r="M68" s="25">
        <v>0</v>
      </c>
      <c r="N68" s="25">
        <v>112.7</v>
      </c>
      <c r="O68" s="25">
        <v>3930525.2</v>
      </c>
      <c r="P68" s="24">
        <v>0</v>
      </c>
      <c r="Q68" s="24">
        <v>0</v>
      </c>
      <c r="R68" s="24">
        <v>0</v>
      </c>
      <c r="S68" s="24">
        <v>0</v>
      </c>
    </row>
    <row r="69" spans="1:20" ht="18.75" x14ac:dyDescent="0.25">
      <c r="A69" s="28" t="s">
        <v>79</v>
      </c>
      <c r="B69" s="27" t="s">
        <v>98</v>
      </c>
      <c r="C69" s="24">
        <v>62.3</v>
      </c>
      <c r="D69" s="24">
        <f t="shared" si="23"/>
        <v>0</v>
      </c>
      <c r="E69" s="24">
        <v>0</v>
      </c>
      <c r="F69" s="24">
        <v>0</v>
      </c>
      <c r="G69" s="24">
        <v>0</v>
      </c>
      <c r="H69" s="24">
        <v>0</v>
      </c>
      <c r="I69" s="24">
        <f t="shared" si="24"/>
        <v>62.3</v>
      </c>
      <c r="J69" s="24">
        <f t="shared" si="25"/>
        <v>62.3</v>
      </c>
      <c r="K69" s="24">
        <f t="shared" si="26"/>
        <v>2172774.7999999998</v>
      </c>
      <c r="L69" s="25">
        <v>0</v>
      </c>
      <c r="M69" s="25">
        <v>0</v>
      </c>
      <c r="N69" s="25">
        <v>0</v>
      </c>
      <c r="O69" s="25">
        <v>0</v>
      </c>
      <c r="P69" s="24">
        <v>0</v>
      </c>
      <c r="Q69" s="24">
        <v>0</v>
      </c>
      <c r="R69" s="24">
        <v>62.3</v>
      </c>
      <c r="S69" s="24">
        <v>2172774.7999999998</v>
      </c>
    </row>
    <row r="70" spans="1:20" ht="18.75" x14ac:dyDescent="0.25">
      <c r="A70" s="28" t="s">
        <v>80</v>
      </c>
      <c r="B70" s="27" t="s">
        <v>88</v>
      </c>
      <c r="C70" s="24">
        <v>68.7</v>
      </c>
      <c r="D70" s="24">
        <f t="shared" si="23"/>
        <v>68.7</v>
      </c>
      <c r="E70" s="24">
        <v>68.7</v>
      </c>
      <c r="F70" s="24">
        <v>2395981.2000000002</v>
      </c>
      <c r="G70" s="24">
        <v>0</v>
      </c>
      <c r="H70" s="24">
        <v>0</v>
      </c>
      <c r="I70" s="24">
        <f t="shared" si="24"/>
        <v>0</v>
      </c>
      <c r="J70" s="24">
        <f t="shared" si="25"/>
        <v>0</v>
      </c>
      <c r="K70" s="24">
        <f t="shared" si="26"/>
        <v>0</v>
      </c>
      <c r="L70" s="25">
        <v>0</v>
      </c>
      <c r="M70" s="25">
        <v>0</v>
      </c>
      <c r="N70" s="25">
        <v>0</v>
      </c>
      <c r="O70" s="25">
        <v>0</v>
      </c>
      <c r="P70" s="24">
        <v>0</v>
      </c>
      <c r="Q70" s="24">
        <v>0</v>
      </c>
      <c r="R70" s="24">
        <v>0</v>
      </c>
      <c r="S70" s="24">
        <v>0</v>
      </c>
    </row>
    <row r="71" spans="1:20" ht="37.5" x14ac:dyDescent="0.25">
      <c r="A71" s="28" t="s">
        <v>81</v>
      </c>
      <c r="B71" s="27" t="s">
        <v>115</v>
      </c>
      <c r="C71" s="24">
        <v>2658.3</v>
      </c>
      <c r="D71" s="24">
        <f t="shared" si="23"/>
        <v>0</v>
      </c>
      <c r="E71" s="24">
        <v>0</v>
      </c>
      <c r="F71" s="24">
        <v>0</v>
      </c>
      <c r="G71" s="24">
        <v>0</v>
      </c>
      <c r="H71" s="24">
        <v>0</v>
      </c>
      <c r="I71" s="24">
        <f t="shared" si="24"/>
        <v>2658.3</v>
      </c>
      <c r="J71" s="24">
        <f t="shared" si="25"/>
        <v>2658.3</v>
      </c>
      <c r="K71" s="24">
        <f t="shared" si="26"/>
        <v>92710870.799999997</v>
      </c>
      <c r="L71" s="25">
        <v>0</v>
      </c>
      <c r="M71" s="25">
        <v>0</v>
      </c>
      <c r="N71" s="25">
        <v>0</v>
      </c>
      <c r="O71" s="25">
        <v>0</v>
      </c>
      <c r="P71" s="24">
        <v>2117.1</v>
      </c>
      <c r="Q71" s="24">
        <v>73835979.599999994</v>
      </c>
      <c r="R71" s="24">
        <v>541.20000000000005</v>
      </c>
      <c r="S71" s="24">
        <v>18874891.199999999</v>
      </c>
    </row>
    <row r="72" spans="1:20" ht="19.5" customHeight="1" x14ac:dyDescent="0.25">
      <c r="A72" s="28" t="s">
        <v>82</v>
      </c>
      <c r="B72" s="27" t="s">
        <v>106</v>
      </c>
      <c r="C72" s="24">
        <v>582.29999999999995</v>
      </c>
      <c r="D72" s="24">
        <f t="shared" si="23"/>
        <v>0</v>
      </c>
      <c r="E72" s="24">
        <v>0</v>
      </c>
      <c r="F72" s="24">
        <v>0</v>
      </c>
      <c r="G72" s="24">
        <v>0</v>
      </c>
      <c r="H72" s="24">
        <v>0</v>
      </c>
      <c r="I72" s="24">
        <f t="shared" si="24"/>
        <v>582.29999999999995</v>
      </c>
      <c r="J72" s="24">
        <f t="shared" si="25"/>
        <v>582.29999999999995</v>
      </c>
      <c r="K72" s="24">
        <f t="shared" si="26"/>
        <v>20308294.800000001</v>
      </c>
      <c r="L72" s="25">
        <v>0</v>
      </c>
      <c r="M72" s="25">
        <v>0</v>
      </c>
      <c r="N72" s="25">
        <v>0</v>
      </c>
      <c r="O72" s="25">
        <v>0</v>
      </c>
      <c r="P72" s="24">
        <v>0</v>
      </c>
      <c r="Q72" s="24">
        <v>0</v>
      </c>
      <c r="R72" s="24">
        <v>582.29999999999995</v>
      </c>
      <c r="S72" s="24">
        <v>20308294.800000001</v>
      </c>
    </row>
    <row r="73" spans="1:20" ht="21" customHeight="1" x14ac:dyDescent="0.25">
      <c r="A73" s="28" t="s">
        <v>83</v>
      </c>
      <c r="B73" s="27" t="s">
        <v>110</v>
      </c>
      <c r="C73" s="24">
        <v>1667.9</v>
      </c>
      <c r="D73" s="24">
        <f t="shared" si="23"/>
        <v>0</v>
      </c>
      <c r="E73" s="24">
        <v>0</v>
      </c>
      <c r="F73" s="24">
        <v>0</v>
      </c>
      <c r="G73" s="24">
        <v>0</v>
      </c>
      <c r="H73" s="24">
        <v>0</v>
      </c>
      <c r="I73" s="24">
        <f t="shared" si="24"/>
        <v>1667.9</v>
      </c>
      <c r="J73" s="24">
        <f t="shared" si="25"/>
        <v>1667.8999999999999</v>
      </c>
      <c r="K73" s="24">
        <f t="shared" si="26"/>
        <v>58169680.399999999</v>
      </c>
      <c r="L73" s="25">
        <v>1538.1</v>
      </c>
      <c r="M73" s="25">
        <v>53642775.600000001</v>
      </c>
      <c r="N73" s="25">
        <v>0</v>
      </c>
      <c r="O73" s="25">
        <v>0</v>
      </c>
      <c r="P73" s="24">
        <v>0</v>
      </c>
      <c r="Q73" s="24">
        <v>0</v>
      </c>
      <c r="R73" s="24">
        <v>129.80000000000001</v>
      </c>
      <c r="S73" s="24">
        <v>4526904.8</v>
      </c>
    </row>
    <row r="74" spans="1:20" x14ac:dyDescent="0.25">
      <c r="B74" s="6"/>
      <c r="M74"/>
      <c r="N74"/>
      <c r="O74"/>
    </row>
    <row r="75" spans="1:20" ht="45" customHeight="1" x14ac:dyDescent="0.25">
      <c r="A75" s="35"/>
      <c r="B75" s="36"/>
      <c r="C75" s="36"/>
      <c r="D75" s="36"/>
      <c r="E75" s="36"/>
      <c r="F75" s="36"/>
      <c r="G75" s="36"/>
      <c r="H75" s="36"/>
      <c r="I75" s="36"/>
      <c r="J75" s="16" t="s">
        <v>123</v>
      </c>
      <c r="K75" s="16"/>
      <c r="L75" s="16"/>
      <c r="M75" s="16"/>
      <c r="N75" s="16"/>
      <c r="O75" s="16"/>
      <c r="P75" s="16"/>
      <c r="Q75" s="16"/>
      <c r="R75" s="16"/>
      <c r="S75" s="16"/>
      <c r="T75" s="7"/>
    </row>
    <row r="76" spans="1:20" ht="1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16"/>
      <c r="K76" s="16"/>
      <c r="L76" s="16"/>
      <c r="M76" s="16"/>
      <c r="N76" s="16"/>
      <c r="O76" s="39"/>
      <c r="P76" s="39"/>
      <c r="Q76" s="38"/>
      <c r="R76" s="38"/>
      <c r="S76" s="38"/>
      <c r="T76" s="7"/>
    </row>
    <row r="77" spans="1:20" ht="1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8"/>
      <c r="K77" s="19"/>
      <c r="L77" s="19"/>
      <c r="M77" s="16"/>
      <c r="N77" s="16"/>
      <c r="O77" s="37"/>
      <c r="P77" s="37"/>
      <c r="Q77" s="37"/>
      <c r="R77" s="37"/>
      <c r="S77" s="37"/>
      <c r="T77" s="7"/>
    </row>
    <row r="78" spans="1:20" ht="1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8"/>
      <c r="K78" s="19"/>
      <c r="L78" s="19"/>
      <c r="M78" s="16"/>
      <c r="N78" s="16"/>
      <c r="O78" s="16"/>
      <c r="P78" s="16"/>
      <c r="Q78" s="16"/>
      <c r="R78" s="16"/>
      <c r="S78" s="16"/>
      <c r="T78" s="7"/>
    </row>
    <row r="79" spans="1:20" ht="1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9"/>
      <c r="L79" s="19"/>
      <c r="M79" s="16"/>
      <c r="N79" s="16"/>
      <c r="O79" s="32"/>
      <c r="P79" s="32"/>
      <c r="Q79" s="32"/>
      <c r="R79" s="33"/>
      <c r="S79" s="33"/>
      <c r="T79" s="7"/>
    </row>
    <row r="80" spans="1:20" ht="1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5"/>
      <c r="K80" s="11"/>
      <c r="L80" s="11"/>
      <c r="P80" s="12"/>
      <c r="Q80" s="12"/>
      <c r="R80" s="13"/>
      <c r="S80" s="12"/>
      <c r="T80" s="7"/>
    </row>
  </sheetData>
  <sheetProtection formatCells="0" formatColumns="0" formatRows="0" insertColumns="0" insertRows="0" insertHyperlinks="0" deleteColumns="0" deleteRows="0" sort="0" autoFilter="0" pivotTables="0"/>
  <mergeCells count="28">
    <mergeCell ref="R1:S1"/>
    <mergeCell ref="Q4:S4"/>
    <mergeCell ref="L9:S9"/>
    <mergeCell ref="A5:S5"/>
    <mergeCell ref="A6:S6"/>
    <mergeCell ref="E10:F11"/>
    <mergeCell ref="R10:S11"/>
    <mergeCell ref="N11:O11"/>
    <mergeCell ref="P11:Q11"/>
    <mergeCell ref="G10:G11"/>
    <mergeCell ref="H10:H11"/>
    <mergeCell ref="L10:M11"/>
    <mergeCell ref="O79:Q79"/>
    <mergeCell ref="R79:S79"/>
    <mergeCell ref="N10:Q10"/>
    <mergeCell ref="A75:I76"/>
    <mergeCell ref="Q77:S77"/>
    <mergeCell ref="Q76:S76"/>
    <mergeCell ref="O76:P76"/>
    <mergeCell ref="O77:P77"/>
    <mergeCell ref="A8:A12"/>
    <mergeCell ref="B8:B12"/>
    <mergeCell ref="C8:C12"/>
    <mergeCell ref="D8:H8"/>
    <mergeCell ref="I8:S8"/>
    <mergeCell ref="D9:D11"/>
    <mergeCell ref="E9:H9"/>
    <mergeCell ref="I9:K11"/>
  </mergeCells>
  <pageMargins left="0.31496062992125984" right="0.19685039370078741" top="0.74803149606299213" bottom="0.70437499999999997" header="0.31496062992125984" footer="0.31496062992125984"/>
  <pageSetup paperSize="8" scale="46" fitToHeight="0" orientation="landscape" r:id="rId1"/>
  <headerFooter>
    <oddHeader xml:space="preserve">&amp;C&amp;P+57  </oddHeader>
  </headerFooter>
  <rowBreaks count="1" manualBreakCount="1">
    <brk id="6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2019-04-03T14:14:29Z</cp:lastPrinted>
  <dcterms:created xsi:type="dcterms:W3CDTF">2019-02-21T06:24:13Z</dcterms:created>
  <dcterms:modified xsi:type="dcterms:W3CDTF">2019-04-03T14:22:07Z</dcterms:modified>
</cp:coreProperties>
</file>